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ento_zošit"/>
  <mc:AlternateContent xmlns:mc="http://schemas.openxmlformats.org/markup-compatibility/2006">
    <mc:Choice Requires="x15">
      <x15ac:absPath xmlns:x15ac="http://schemas.microsoft.com/office/spreadsheetml/2010/11/ac" url="O:\OdKS\verejný prenos\LZ\RHLZ 2024\NOVÉ Prílohy na r. 2024\"/>
    </mc:Choice>
  </mc:AlternateContent>
  <xr:revisionPtr revIDLastSave="0" documentId="13_ncr:1_{17395E3F-AD8E-4315-9B28-1C9B96D9A368}" xr6:coauthVersionLast="47" xr6:coauthVersionMax="47" xr10:uidLastSave="{00000000-0000-0000-0000-000000000000}"/>
  <workbookProtection workbookAlgorithmName="SHA-512" workbookHashValue="8y2rOXefsP1fuMkz3StWthImlwBKTCVdSoLhkHNpfUW+ay1LCJU1Y6y4ILewtDR2Lv1edtvKRSvMMR97InRDmw==" workbookSaltValue="N4tYQJGNVyblmwt2eNeH/Q==" workbookSpinCount="100000" lockStructure="1"/>
  <bookViews>
    <workbookView xWindow="384" yWindow="384" windowWidth="10740" windowHeight="11772" xr2:uid="{00000000-000D-0000-FFFF-FFFF00000000}"/>
  </bookViews>
  <sheets>
    <sheet name="Príloha HLZ" sheetId="1" r:id="rId1"/>
    <sheet name="Hárok1" sheetId="2" state="hidden" r:id="rId2"/>
  </sheets>
  <definedNames>
    <definedName name="_xlnm._FilterDatabase" localSheetId="0" hidden="1">'Príloha HLZ'!$A$57:$K$76</definedName>
    <definedName name="_GoBack" localSheetId="0">'Príloha HLZ'!#REF!</definedName>
  </definedNames>
  <calcPr calcId="191029"/>
</workbook>
</file>

<file path=xl/calcChain.xml><?xml version="1.0" encoding="utf-8"?>
<calcChain xmlns="http://schemas.openxmlformats.org/spreadsheetml/2006/main">
  <c r="D205" i="1" l="1"/>
  <c r="D204" i="1"/>
  <c r="D195" i="1"/>
  <c r="D194" i="1"/>
  <c r="D196" i="1" s="1"/>
  <c r="F181" i="1"/>
  <c r="F182" i="1"/>
  <c r="F180" i="1"/>
  <c r="E170" i="1"/>
  <c r="E171" i="1"/>
  <c r="E169" i="1"/>
  <c r="E172" i="1" s="1"/>
  <c r="E157" i="1"/>
  <c r="E158" i="1"/>
  <c r="E156" i="1"/>
  <c r="J134" i="1"/>
  <c r="J135" i="1"/>
  <c r="J136" i="1"/>
  <c r="J137" i="1"/>
  <c r="J133" i="1"/>
  <c r="F134" i="1"/>
  <c r="F135" i="1"/>
  <c r="F136" i="1"/>
  <c r="F137" i="1"/>
  <c r="F133" i="1"/>
  <c r="D123" i="1"/>
  <c r="D124" i="1"/>
  <c r="D122" i="1"/>
  <c r="J107" i="1"/>
  <c r="J108" i="1"/>
  <c r="J109" i="1"/>
  <c r="J110" i="1"/>
  <c r="J106" i="1"/>
  <c r="F107" i="1"/>
  <c r="F108" i="1"/>
  <c r="F109" i="1"/>
  <c r="F110" i="1"/>
  <c r="F106" i="1"/>
  <c r="J90" i="1"/>
  <c r="J91" i="1"/>
  <c r="J92" i="1"/>
  <c r="J93" i="1"/>
  <c r="J89" i="1"/>
  <c r="F90" i="1"/>
  <c r="F91" i="1"/>
  <c r="F92" i="1"/>
  <c r="F93" i="1"/>
  <c r="F89" i="1"/>
  <c r="I61" i="1"/>
  <c r="J61" i="1" s="1"/>
  <c r="G62" i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D206" i="1" l="1"/>
  <c r="G61" i="1"/>
  <c r="H61" i="1" s="1"/>
  <c r="I69" i="1"/>
  <c r="J69" i="1" s="1"/>
  <c r="I70" i="1"/>
  <c r="J70" i="1" s="1"/>
  <c r="I68" i="1"/>
  <c r="J68" i="1" s="1"/>
  <c r="I66" i="1"/>
  <c r="J66" i="1" s="1"/>
  <c r="I65" i="1"/>
  <c r="J65" i="1" s="1"/>
  <c r="I67" i="1"/>
  <c r="J67" i="1" s="1"/>
  <c r="I64" i="1"/>
  <c r="J64" i="1" s="1"/>
  <c r="I63" i="1"/>
  <c r="J63" i="1" s="1"/>
  <c r="I62" i="1"/>
  <c r="J62" i="1" s="1"/>
  <c r="H62" i="1"/>
  <c r="K66" i="1" l="1"/>
  <c r="K69" i="1"/>
  <c r="K64" i="1"/>
  <c r="H71" i="1"/>
  <c r="J71" i="1"/>
  <c r="K61" i="1"/>
  <c r="K67" i="1"/>
  <c r="K68" i="1"/>
  <c r="K63" i="1"/>
  <c r="K70" i="1"/>
  <c r="K65" i="1"/>
  <c r="K62" i="1"/>
  <c r="F183" i="1"/>
  <c r="K71" i="1" l="1"/>
  <c r="G27" i="1" s="1"/>
  <c r="E159" i="1" l="1"/>
  <c r="G31" i="1" s="1"/>
  <c r="D125" i="1" l="1"/>
  <c r="F111" i="1" l="1"/>
  <c r="J94" i="1"/>
  <c r="J138" i="1"/>
  <c r="F138" i="1"/>
  <c r="J111" i="1"/>
  <c r="G29" i="1" l="1"/>
  <c r="G30" i="1"/>
  <c r="F94" i="1"/>
  <c r="G28" i="1" s="1"/>
  <c r="G32" i="1" l="1"/>
  <c r="G33" i="1" s="1"/>
  <c r="G34" i="1" s="1"/>
</calcChain>
</file>

<file path=xl/sharedStrings.xml><?xml version="1.0" encoding="utf-8"?>
<sst xmlns="http://schemas.openxmlformats.org/spreadsheetml/2006/main" count="183" uniqueCount="100">
  <si>
    <t>Názov a adresa ubytovacieho zariadenia</t>
  </si>
  <si>
    <t>Iné priestory</t>
  </si>
  <si>
    <t>1.</t>
  </si>
  <si>
    <t>2.</t>
  </si>
  <si>
    <t>3.</t>
  </si>
  <si>
    <t>4.</t>
  </si>
  <si>
    <t>odmena</t>
  </si>
  <si>
    <t>uzavretej medzi:</t>
  </si>
  <si>
    <t>a</t>
  </si>
  <si>
    <t>IČO:</t>
  </si>
  <si>
    <t>DIČ:</t>
  </si>
  <si>
    <t>DPH</t>
  </si>
  <si>
    <t>Výška licenčnej odmeny</t>
  </si>
  <si>
    <t>Spolu bez DPH</t>
  </si>
  <si>
    <t>Spolu s DPH</t>
  </si>
  <si>
    <r>
      <t xml:space="preserve">(ďalej len </t>
    </r>
    <r>
      <rPr>
        <b/>
        <sz val="10"/>
        <color indexed="8"/>
        <rFont val="Calibri"/>
        <family val="2"/>
        <charset val="238"/>
      </rPr>
      <t>"Príloha"</t>
    </r>
    <r>
      <rPr>
        <sz val="10"/>
        <color indexed="8"/>
        <rFont val="Calibri"/>
        <family val="2"/>
        <charset val="238"/>
      </rPr>
      <t>)</t>
    </r>
  </si>
  <si>
    <t>5.</t>
  </si>
  <si>
    <t>TV</t>
  </si>
  <si>
    <t>Spoločné, spoločenské a obslužné priestory prevádzkární</t>
  </si>
  <si>
    <t>Stravovacie a pohostinské prevádzky</t>
  </si>
  <si>
    <t>Obchod a služby</t>
  </si>
  <si>
    <t>Izby ubytovacích zariadení</t>
  </si>
  <si>
    <t>IZBY UBYTOVACÍCH ZARIADENÍ</t>
  </si>
  <si>
    <t xml:space="preserve">R </t>
  </si>
  <si>
    <t>R</t>
  </si>
  <si>
    <t>R alebo TV</t>
  </si>
  <si>
    <t>Športové prevádzky - Kúpalisko, plaváreň, klzisko, rekreačný areál, zimné športy</t>
  </si>
  <si>
    <t>Fitness, wellness, aerobikové štúdio</t>
  </si>
  <si>
    <t>Detský kútik</t>
  </si>
  <si>
    <t>rozloha priestorov s TV v m²</t>
  </si>
  <si>
    <r>
      <rPr>
        <b/>
        <sz val="10"/>
        <rFont val="Calibri"/>
        <family val="2"/>
        <charset val="238"/>
      </rPr>
      <t>Vysvetlivky:</t>
    </r>
    <r>
      <rPr>
        <sz val="10"/>
        <rFont val="Calibri"/>
        <family val="2"/>
        <charset val="238"/>
      </rPr>
      <t xml:space="preserve"> 
</t>
    </r>
    <r>
      <rPr>
        <b/>
        <sz val="10"/>
        <rFont val="Calibri"/>
        <family val="2"/>
        <charset val="238"/>
      </rPr>
      <t>R</t>
    </r>
    <r>
      <rPr>
        <sz val="10"/>
        <rFont val="Calibri"/>
        <family val="2"/>
        <charset val="238"/>
      </rPr>
      <t xml:space="preserve"> = akékoľvek technické zariadenie, ktoré umožňuje reprodukciu zvuku (napr. zvukový prijímač, rozhlasový prijímač, MP3, CD prehrávač, hudobná veža a pod.)
</t>
    </r>
    <r>
      <rPr>
        <b/>
        <sz val="10"/>
        <rFont val="Calibri"/>
        <family val="2"/>
        <charset val="238"/>
      </rPr>
      <t>TV</t>
    </r>
    <r>
      <rPr>
        <sz val="10"/>
        <rFont val="Calibri"/>
        <family val="2"/>
        <charset val="238"/>
      </rPr>
      <t xml:space="preserve"> = akékoľvek technické zariadenie, ktoré umožňuje reprodukciu zvuku a obrazu zároveň (napr. zvukovo-obrazový prijímač alebo prehrávač - televízor, PC a pod.) </t>
    </r>
    <r>
      <rPr>
        <b/>
        <sz val="9"/>
        <color indexed="8"/>
        <rFont val="Calibri"/>
        <family val="2"/>
        <charset val="238"/>
      </rPr>
      <t/>
    </r>
  </si>
  <si>
    <t>.............................................................</t>
  </si>
  <si>
    <t xml:space="preserve">podpis Používateľa </t>
  </si>
  <si>
    <t xml:space="preserve">POKYNY K VYPĹŇANIU: </t>
  </si>
  <si>
    <r>
      <t xml:space="preserve">OBCHOD A SLUŽBY </t>
    </r>
    <r>
      <rPr>
        <sz val="10"/>
        <color indexed="8"/>
        <rFont val="Calibri"/>
        <family val="2"/>
        <charset val="238"/>
      </rPr>
      <t>(napr. obchodný dom, obchodná predajňa, prevádzky služieb ako kaderníctvo, kozmetika, pedikúra, sauna, solárium, opravovňa, požičovňa, cestovné kancelárie, stávkové kancelárie a iné, aj v prípade, ak sa tieto priestory nachádzajú v rámci ubytovacieho zariadenia)</t>
    </r>
  </si>
  <si>
    <r>
      <t xml:space="preserve">STRAVOVACIE A POHOSTINSKÉ PREVÁDZKY </t>
    </r>
    <r>
      <rPr>
        <sz val="10"/>
        <color indexed="8"/>
        <rFont val="Calibri"/>
        <family val="2"/>
        <charset val="238"/>
      </rPr>
      <t>(napr. reštaurácia, bistro, bufet, jedáleň, pizzeria, bar, výčap, kaviareň, hostinec, pohostinstvo, vináreň, piváreň, cukráreň, viecha a iné, aj v prípade, ak sa tieto priestory nachádzajú v rámci ubytovacieho zariadenia)</t>
    </r>
  </si>
  <si>
    <r>
      <t xml:space="preserve">ŠPORT, ODDYCH, ZÁBAVA </t>
    </r>
    <r>
      <rPr>
        <sz val="10"/>
        <color theme="1"/>
        <rFont val="Calibri"/>
        <family val="2"/>
        <charset val="238"/>
        <scheme val="minor"/>
      </rPr>
      <t>(aj v prípade, že sa tieto prevádzky nachádzajú v priestoroch ubytovacieho zariadenia):</t>
    </r>
  </si>
  <si>
    <t>Letná terasa</t>
  </si>
  <si>
    <t xml:space="preserve">Všetky nižšie uvedené sumy sú bez DPH. </t>
  </si>
  <si>
    <t>Spolu:</t>
  </si>
  <si>
    <t>rozloha priestorov
 ozvučených R v m²</t>
  </si>
  <si>
    <t>nie</t>
  </si>
  <si>
    <t>áno</t>
  </si>
  <si>
    <t>Email:</t>
  </si>
  <si>
    <t>Tel.č.:</t>
  </si>
  <si>
    <t>Počet zariadení</t>
  </si>
  <si>
    <t>Vyťaženosť (%)*</t>
  </si>
  <si>
    <t>Odmena</t>
  </si>
  <si>
    <t>kategória 1</t>
  </si>
  <si>
    <t>kategória 2</t>
  </si>
  <si>
    <t>kategória 3</t>
  </si>
  <si>
    <t>kategória 4</t>
  </si>
  <si>
    <r>
      <rPr>
        <b/>
        <sz val="9"/>
        <color theme="1"/>
        <rFont val="Calibri"/>
        <family val="2"/>
        <charset val="238"/>
        <scheme val="minor"/>
      </rPr>
      <t>kategória 4</t>
    </r>
    <r>
      <rPr>
        <sz val="9"/>
        <color theme="1"/>
        <rFont val="Calibri"/>
        <family val="2"/>
        <charset val="238"/>
        <scheme val="minor"/>
      </rPr>
      <t xml:space="preserve"> - Ubytovacie zariadenie 4* a 5*</t>
    </r>
  </si>
  <si>
    <r>
      <rPr>
        <b/>
        <sz val="9"/>
        <color theme="1"/>
        <rFont val="Calibri"/>
        <family val="2"/>
        <charset val="238"/>
        <scheme val="minor"/>
      </rPr>
      <t>kategória 3</t>
    </r>
    <r>
      <rPr>
        <sz val="9"/>
        <color theme="1"/>
        <rFont val="Calibri"/>
        <family val="2"/>
        <charset val="238"/>
        <scheme val="minor"/>
      </rPr>
      <t xml:space="preserve"> - Ubytovacie zariadenie 3*</t>
    </r>
  </si>
  <si>
    <r>
      <t xml:space="preserve">kategória 1 </t>
    </r>
    <r>
      <rPr>
        <sz val="9"/>
        <color theme="1"/>
        <rFont val="Calibri"/>
        <family val="2"/>
        <charset val="238"/>
        <scheme val="minor"/>
      </rPr>
      <t>- Turistické ubytovne, rekreačné zariadenia, kempingy, ubytovanie v súkromí (bez živnosti)</t>
    </r>
  </si>
  <si>
    <t>Kategória ubytovacieho zariadenia*</t>
  </si>
  <si>
    <t>6.</t>
  </si>
  <si>
    <t>7.</t>
  </si>
  <si>
    <t>8.</t>
  </si>
  <si>
    <t>9.</t>
  </si>
  <si>
    <t>10.</t>
  </si>
  <si>
    <t>rozloha</t>
  </si>
  <si>
    <t>rádio</t>
  </si>
  <si>
    <t>tv</t>
  </si>
  <si>
    <t>rádio/TV</t>
  </si>
  <si>
    <t>LITA, autorskou spoločnosťou, sídlo: Mozartova 9, 811 02 Bratislava, registrovaná na MV SR pod č. VVS/1-900/90-7923, IČO: 00420166, DIČ: 2020848027, IČ DPH: SK2020848027, banka: VÚB, a.s., BIC: SUBASKBX,</t>
  </si>
  <si>
    <t xml:space="preserve">Príloha k Rozšírenej hromadnej licenčnej zmluve č. </t>
  </si>
  <si>
    <t>výška LO</t>
  </si>
  <si>
    <t>vyťaženosť</t>
  </si>
  <si>
    <t>celoročná</t>
  </si>
  <si>
    <t>sezónna</t>
  </si>
  <si>
    <t>celoročná /sezónna prevádzka</t>
  </si>
  <si>
    <t>autobus s možnosťou výberu obsahu</t>
  </si>
  <si>
    <t>nájomný automobil, autobus bez možnosti výberu</t>
  </si>
  <si>
    <t>vlak</t>
  </si>
  <si>
    <t>lietadlo</t>
  </si>
  <si>
    <t>loď</t>
  </si>
  <si>
    <t>Druh dopravného prostriedku</t>
  </si>
  <si>
    <t>INÉ PRIESTORY</t>
  </si>
  <si>
    <t>Dopravné prostriedky</t>
  </si>
  <si>
    <t>Čerpacia stanica/Erotický salón</t>
  </si>
  <si>
    <t>čerpacia stanica</t>
  </si>
  <si>
    <t>erotický salón</t>
  </si>
  <si>
    <t>druh prevádzkarne</t>
  </si>
  <si>
    <t>spolu</t>
  </si>
  <si>
    <t>rádiá 100%</t>
  </si>
  <si>
    <t>TV 100%</t>
  </si>
  <si>
    <t>TV s vyťaženosťou</t>
  </si>
  <si>
    <r>
      <t>Predmetom tejto Prílohy je špecifikácia prevádzkarní Používateľa, v ktorých dochádza k verejnému prenosu a k technickému predvedeniu Diel prostredníctvom technických zariadení a výpočet výšky licenčnej odmeny na základe údajov o prevádzkarňach poskytnutých Používateľom v nižšie uvedených tabuľkách Prílohy a platného sadzobníka, ktorý je uverejnený na www.lita.sk. Pre jednotlivé druhy prevádzkarní je potrebné vyplniť príslušnú tabuľku nachádzajúcu sa na nasledujúcich stranách Prílohy. 
Príloha je neoddeliteľnou súčasťou Zmluvy.</t>
    </r>
    <r>
      <rPr>
        <b/>
        <sz val="9"/>
        <color theme="1"/>
        <rFont val="Calibri"/>
        <family val="2"/>
        <charset val="238"/>
        <scheme val="minor"/>
      </rPr>
      <t xml:space="preserve"> Vyplnenú a podpísanú Prílohu je potrebné zaslať na adresu LITA spolu s podpísanou Zmluvou v dvoch vyhotoveniach.</t>
    </r>
  </si>
  <si>
    <t>R s vyťaženosťou</t>
  </si>
  <si>
    <t>Adresa:</t>
  </si>
  <si>
    <t>Túto tabuľku nevypĺňajte, slúži na výpočet výšky licenčnej odmeny na základe údajov uvedených v tabuľkách na nasledujúcich stranách.</t>
  </si>
  <si>
    <r>
      <rPr>
        <b/>
        <sz val="9"/>
        <color theme="1"/>
        <rFont val="Calibri"/>
        <family val="2"/>
        <charset val="238"/>
        <scheme val="minor"/>
      </rPr>
      <t>*Poznámka:</t>
    </r>
    <r>
      <rPr>
        <sz val="9"/>
        <color theme="1"/>
        <rFont val="Calibri"/>
        <family val="2"/>
        <charset val="238"/>
        <scheme val="minor"/>
      </rPr>
      <t xml:space="preserve"> Vyťaženosť </t>
    </r>
    <r>
      <rPr>
        <u/>
        <sz val="9"/>
        <color theme="1"/>
        <rFont val="Calibri"/>
        <family val="2"/>
        <charset val="238"/>
        <scheme val="minor"/>
      </rPr>
      <t>izieb</t>
    </r>
    <r>
      <rPr>
        <sz val="9"/>
        <color theme="1"/>
        <rFont val="Calibri"/>
        <family val="2"/>
        <charset val="238"/>
        <scheme val="minor"/>
      </rPr>
      <t xml:space="preserve"> ubytovacieho zariadenia za predchádzajúci kalendárny rok.</t>
    </r>
  </si>
  <si>
    <r>
      <t xml:space="preserve">kategória 2 </t>
    </r>
    <r>
      <rPr>
        <sz val="9"/>
        <color theme="1"/>
        <rFont val="Calibri"/>
        <family val="2"/>
        <charset val="238"/>
        <scheme val="minor"/>
      </rPr>
      <t>- Ubytovacie zariadenie 1* a 2* a bez kategorizácie (napr. ubytovanie v súkromí so živnosťou)</t>
    </r>
  </si>
  <si>
    <t>Názov a adresa prevádzkarne</t>
  </si>
  <si>
    <r>
      <t>rozloha priestorov s TV v m</t>
    </r>
    <r>
      <rPr>
        <sz val="9"/>
        <color theme="1"/>
        <rFont val="Arial"/>
        <family val="2"/>
        <charset val="238"/>
      </rPr>
      <t>²</t>
    </r>
  </si>
  <si>
    <r>
      <rPr>
        <b/>
        <sz val="10"/>
        <color rgb="FF000000"/>
        <rFont val="Calibri"/>
        <family val="2"/>
        <charset val="238"/>
      </rPr>
      <t>Používateľom</t>
    </r>
    <r>
      <rPr>
        <b/>
        <sz val="9"/>
        <color rgb="FF000000"/>
        <rFont val="Calibri"/>
        <family val="2"/>
        <charset val="238"/>
      </rPr>
      <t xml:space="preserve"> </t>
    </r>
    <r>
      <rPr>
        <i/>
        <sz val="8"/>
        <color rgb="FF000000"/>
        <rFont val="Calibri"/>
        <family val="2"/>
        <charset val="238"/>
      </rPr>
      <t>(obchodné meno):</t>
    </r>
  </si>
  <si>
    <t>Druh prevádzkarne</t>
  </si>
  <si>
    <r>
      <t xml:space="preserve">SPOLOČNÉ, SPOLOČENSKÉ A OBSLUŽNÉ PRIESTORY PREVÁDZKARNÍ </t>
    </r>
    <r>
      <rPr>
        <sz val="10"/>
        <color indexed="8"/>
        <rFont val="Calibri"/>
        <family val="2"/>
        <charset val="238"/>
      </rPr>
      <t>(aj v prípade, ak sa tieto priestory nachádzajú v rámci ubytovacieho zariadenia, v obchodoch, v službách alebo akýchkoľvek iných prevádzkarňach)</t>
    </r>
  </si>
  <si>
    <t>V prípade, že je v prevádzkárni umiestnené R a zároveň aj TV, vypĺňajte, prosím, iba bunky týkajúce sa TV. V zmysle sadzobníka LITA sa v takomto prípade uplatní iba odmena platná pre TV, ktorá zahŕňa aj odmenu za R. Pri možnosti výberu, bunku nevypĺňajte. Vyberte z ponúkaných možností.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</si>
</sst>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26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8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16">
    <xf numFmtId="0" fontId="0" fillId="0" borderId="0" xfId="0"/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  <xf numFmtId="1" fontId="6" fillId="0" borderId="0" xfId="0" applyNumberFormat="1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 wrapText="1"/>
      <protection hidden="1"/>
    </xf>
    <xf numFmtId="0" fontId="8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4" fillId="0" borderId="2" xfId="0" applyFont="1" applyBorder="1" applyProtection="1">
      <protection hidden="1"/>
    </xf>
    <xf numFmtId="0" fontId="4" fillId="0" borderId="8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20" xfId="0" applyFont="1" applyBorder="1" applyProtection="1">
      <protection hidden="1"/>
    </xf>
    <xf numFmtId="0" fontId="9" fillId="0" borderId="0" xfId="0" applyFont="1" applyAlignment="1" applyProtection="1">
      <alignment horizontal="left" vertical="top" wrapText="1"/>
      <protection hidden="1"/>
    </xf>
    <xf numFmtId="0" fontId="7" fillId="0" borderId="23" xfId="0" applyFont="1" applyBorder="1" applyAlignment="1" applyProtection="1">
      <alignment wrapText="1"/>
      <protection hidden="1"/>
    </xf>
    <xf numFmtId="164" fontId="4" fillId="0" borderId="0" xfId="0" applyNumberFormat="1" applyFont="1" applyAlignment="1" applyProtection="1">
      <alignment wrapText="1"/>
      <protection hidden="1"/>
    </xf>
    <xf numFmtId="0" fontId="7" fillId="0" borderId="0" xfId="0" applyFont="1" applyAlignment="1" applyProtection="1">
      <alignment wrapText="1"/>
      <protection hidden="1"/>
    </xf>
    <xf numFmtId="164" fontId="7" fillId="0" borderId="0" xfId="0" applyNumberFormat="1" applyFont="1" applyAlignment="1" applyProtection="1">
      <alignment wrapText="1"/>
      <protection hidden="1"/>
    </xf>
    <xf numFmtId="0" fontId="7" fillId="0" borderId="0" xfId="0" applyFont="1" applyAlignment="1" applyProtection="1">
      <alignment horizontal="center" wrapText="1"/>
      <protection hidden="1"/>
    </xf>
    <xf numFmtId="0" fontId="1" fillId="0" borderId="0" xfId="0" applyFont="1" applyProtection="1">
      <protection hidden="1"/>
    </xf>
    <xf numFmtId="164" fontId="7" fillId="0" borderId="0" xfId="0" applyNumberFormat="1" applyFont="1" applyProtection="1"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0" borderId="47" xfId="0" applyFont="1" applyBorder="1" applyProtection="1">
      <protection hidden="1"/>
    </xf>
    <xf numFmtId="164" fontId="4" fillId="0" borderId="0" xfId="0" applyNumberFormat="1" applyFont="1" applyProtection="1">
      <protection hidden="1"/>
    </xf>
    <xf numFmtId="0" fontId="4" fillId="0" borderId="4" xfId="0" applyFont="1" applyBorder="1" applyAlignment="1" applyProtection="1">
      <alignment horizontal="center" wrapText="1"/>
      <protection locked="0" hidden="1"/>
    </xf>
    <xf numFmtId="0" fontId="4" fillId="0" borderId="16" xfId="0" applyFont="1" applyBorder="1" applyAlignment="1" applyProtection="1">
      <alignment horizontal="center" wrapText="1"/>
      <protection locked="0" hidden="1"/>
    </xf>
    <xf numFmtId="164" fontId="7" fillId="0" borderId="0" xfId="0" applyNumberFormat="1" applyFont="1" applyAlignment="1" applyProtection="1">
      <alignment horizontal="center" wrapText="1"/>
      <protection hidden="1"/>
    </xf>
    <xf numFmtId="0" fontId="7" fillId="0" borderId="21" xfId="0" applyFont="1" applyBorder="1" applyAlignment="1" applyProtection="1">
      <alignment horizontal="center" wrapText="1"/>
      <protection hidden="1"/>
    </xf>
    <xf numFmtId="0" fontId="15" fillId="0" borderId="0" xfId="0" applyFont="1" applyProtection="1">
      <protection hidden="1"/>
    </xf>
    <xf numFmtId="0" fontId="12" fillId="0" borderId="0" xfId="0" applyFont="1" applyAlignment="1" applyProtection="1">
      <alignment vertical="top" wrapText="1"/>
      <protection hidden="1"/>
    </xf>
    <xf numFmtId="0" fontId="16" fillId="0" borderId="0" xfId="0" applyFont="1" applyProtection="1"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9" fontId="4" fillId="0" borderId="0" xfId="0" applyNumberFormat="1" applyFont="1" applyAlignment="1" applyProtection="1">
      <alignment horizontal="left" vertical="top" wrapText="1"/>
      <protection hidden="1"/>
    </xf>
    <xf numFmtId="0" fontId="4" fillId="0" borderId="3" xfId="0" applyFont="1" applyBorder="1" applyAlignment="1" applyProtection="1">
      <alignment wrapText="1"/>
      <protection hidden="1"/>
    </xf>
    <xf numFmtId="0" fontId="4" fillId="0" borderId="9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4" fillId="0" borderId="10" xfId="0" applyFont="1" applyBorder="1" applyAlignment="1" applyProtection="1">
      <alignment horizontal="center" vertical="center" wrapText="1"/>
      <protection locked="0" hidden="1"/>
    </xf>
    <xf numFmtId="0" fontId="4" fillId="0" borderId="16" xfId="0" applyFont="1" applyBorder="1" applyAlignment="1" applyProtection="1">
      <alignment horizontal="center" vertical="center" wrapText="1"/>
      <protection locked="0" hidden="1"/>
    </xf>
    <xf numFmtId="1" fontId="7" fillId="0" borderId="0" xfId="0" applyNumberFormat="1" applyFont="1" applyAlignment="1" applyProtection="1">
      <alignment horizontal="center" wrapText="1"/>
      <protection hidden="1"/>
    </xf>
    <xf numFmtId="0" fontId="17" fillId="0" borderId="0" xfId="0" applyFont="1" applyAlignment="1" applyProtection="1">
      <alignment vertical="center" wrapText="1"/>
      <protection hidden="1"/>
    </xf>
    <xf numFmtId="0" fontId="4" fillId="0" borderId="52" xfId="0" applyFont="1" applyBorder="1" applyAlignment="1" applyProtection="1">
      <alignment horizontal="center" vertical="center" wrapText="1"/>
      <protection hidden="1"/>
    </xf>
    <xf numFmtId="164" fontId="4" fillId="0" borderId="0" xfId="0" applyNumberFormat="1" applyFont="1" applyAlignment="1" applyProtection="1">
      <alignment horizontal="center" wrapText="1"/>
      <protection hidden="1"/>
    </xf>
    <xf numFmtId="0" fontId="4" fillId="0" borderId="2" xfId="0" applyFont="1" applyBorder="1" applyAlignment="1" applyProtection="1">
      <alignment horizontal="left" wrapText="1"/>
      <protection locked="0" hidden="1"/>
    </xf>
    <xf numFmtId="0" fontId="4" fillId="0" borderId="8" xfId="0" applyFont="1" applyBorder="1" applyAlignment="1" applyProtection="1">
      <alignment horizontal="left" wrapText="1"/>
      <protection locked="0" hidden="1"/>
    </xf>
    <xf numFmtId="0" fontId="4" fillId="0" borderId="14" xfId="0" applyFont="1" applyBorder="1" applyAlignment="1" applyProtection="1">
      <alignment horizontal="left" wrapText="1"/>
      <protection locked="0" hidden="1"/>
    </xf>
    <xf numFmtId="0" fontId="4" fillId="0" borderId="47" xfId="0" applyFont="1" applyBorder="1" applyAlignment="1" applyProtection="1">
      <alignment horizontal="left" wrapText="1"/>
      <protection locked="0" hidden="1"/>
    </xf>
    <xf numFmtId="0" fontId="4" fillId="0" borderId="35" xfId="0" applyFont="1" applyBorder="1" applyAlignment="1" applyProtection="1">
      <alignment horizontal="left" vertical="center" wrapText="1"/>
      <protection locked="0" hidden="1"/>
    </xf>
    <xf numFmtId="0" fontId="4" fillId="0" borderId="36" xfId="0" applyFont="1" applyBorder="1" applyAlignment="1" applyProtection="1">
      <alignment horizontal="left" wrapText="1"/>
      <protection locked="0" hidden="1"/>
    </xf>
    <xf numFmtId="0" fontId="4" fillId="0" borderId="37" xfId="0" applyFont="1" applyBorder="1" applyAlignment="1" applyProtection="1">
      <alignment horizontal="left" wrapText="1"/>
      <protection locked="0" hidden="1"/>
    </xf>
    <xf numFmtId="0" fontId="7" fillId="0" borderId="24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right"/>
      <protection hidden="1"/>
    </xf>
    <xf numFmtId="2" fontId="7" fillId="0" borderId="0" xfId="0" applyNumberFormat="1" applyFont="1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 vertical="center" wrapText="1"/>
      <protection locked="0" hidden="1"/>
    </xf>
    <xf numFmtId="0" fontId="5" fillId="0" borderId="0" xfId="0" applyFont="1" applyAlignment="1" applyProtection="1">
      <alignment horizontal="left"/>
      <protection hidden="1"/>
    </xf>
    <xf numFmtId="8" fontId="6" fillId="0" borderId="0" xfId="0" applyNumberFormat="1" applyFont="1" applyAlignment="1" applyProtection="1">
      <alignment horizontal="left" wrapText="1"/>
      <protection hidden="1"/>
    </xf>
    <xf numFmtId="1" fontId="4" fillId="0" borderId="0" xfId="0" applyNumberFormat="1" applyFont="1" applyAlignment="1" applyProtection="1">
      <alignment horizontal="center" wrapText="1"/>
      <protection hidden="1"/>
    </xf>
    <xf numFmtId="4" fontId="4" fillId="0" borderId="0" xfId="0" applyNumberFormat="1" applyFont="1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center" vertical="top" wrapText="1"/>
      <protection hidden="1"/>
    </xf>
    <xf numFmtId="0" fontId="7" fillId="0" borderId="0" xfId="0" applyFont="1" applyAlignment="1" applyProtection="1">
      <alignment horizontal="left" vertical="top"/>
      <protection hidden="1"/>
    </xf>
    <xf numFmtId="0" fontId="4" fillId="0" borderId="8" xfId="0" applyFont="1" applyBorder="1" applyAlignment="1" applyProtection="1">
      <alignment horizontal="center" wrapText="1"/>
      <protection locked="0" hidden="1"/>
    </xf>
    <xf numFmtId="0" fontId="4" fillId="0" borderId="2" xfId="0" applyFont="1" applyBorder="1" applyAlignment="1" applyProtection="1">
      <alignment horizontal="center" wrapText="1"/>
      <protection locked="0" hidden="1"/>
    </xf>
    <xf numFmtId="0" fontId="4" fillId="0" borderId="14" xfId="0" applyFont="1" applyBorder="1" applyAlignment="1" applyProtection="1">
      <alignment horizontal="center" wrapText="1"/>
      <protection locked="0" hidden="1"/>
    </xf>
    <xf numFmtId="0" fontId="4" fillId="0" borderId="3" xfId="0" applyFont="1" applyBorder="1" applyAlignment="1" applyProtection="1">
      <alignment horizontal="left" wrapText="1"/>
      <protection locked="0" hidden="1"/>
    </xf>
    <xf numFmtId="1" fontId="4" fillId="0" borderId="4" xfId="0" applyNumberFormat="1" applyFont="1" applyBorder="1" applyAlignment="1" applyProtection="1">
      <alignment horizontal="center" wrapText="1"/>
      <protection locked="0" hidden="1"/>
    </xf>
    <xf numFmtId="1" fontId="4" fillId="0" borderId="5" xfId="0" applyNumberFormat="1" applyFont="1" applyBorder="1" applyAlignment="1" applyProtection="1">
      <alignment horizontal="center" wrapText="1"/>
      <protection locked="0" hidden="1"/>
    </xf>
    <xf numFmtId="0" fontId="4" fillId="0" borderId="9" xfId="0" applyFont="1" applyBorder="1" applyAlignment="1" applyProtection="1">
      <alignment horizontal="left" wrapText="1"/>
      <protection locked="0" hidden="1"/>
    </xf>
    <xf numFmtId="1" fontId="4" fillId="0" borderId="10" xfId="0" applyNumberFormat="1" applyFont="1" applyBorder="1" applyAlignment="1" applyProtection="1">
      <alignment horizontal="center" wrapText="1"/>
      <protection locked="0" hidden="1"/>
    </xf>
    <xf numFmtId="1" fontId="4" fillId="0" borderId="11" xfId="0" applyNumberFormat="1" applyFont="1" applyBorder="1" applyAlignment="1" applyProtection="1">
      <alignment horizontal="center" wrapText="1"/>
      <protection locked="0" hidden="1"/>
    </xf>
    <xf numFmtId="0" fontId="4" fillId="0" borderId="15" xfId="0" applyFont="1" applyBorder="1" applyAlignment="1" applyProtection="1">
      <alignment horizontal="left" wrapText="1"/>
      <protection locked="0" hidden="1"/>
    </xf>
    <xf numFmtId="1" fontId="4" fillId="0" borderId="16" xfId="0" applyNumberFormat="1" applyFont="1" applyBorder="1" applyAlignment="1" applyProtection="1">
      <alignment horizontal="center" wrapText="1"/>
      <protection locked="0" hidden="1"/>
    </xf>
    <xf numFmtId="1" fontId="4" fillId="0" borderId="19" xfId="0" applyNumberFormat="1" applyFont="1" applyBorder="1" applyAlignment="1" applyProtection="1">
      <alignment horizontal="center" wrapText="1"/>
      <protection locked="0" hidden="1"/>
    </xf>
    <xf numFmtId="0" fontId="7" fillId="0" borderId="20" xfId="0" applyFont="1" applyBorder="1" applyAlignment="1" applyProtection="1">
      <alignment wrapText="1"/>
      <protection hidden="1"/>
    </xf>
    <xf numFmtId="0" fontId="7" fillId="0" borderId="24" xfId="0" applyFont="1" applyBorder="1" applyAlignment="1" applyProtection="1">
      <alignment horizontal="center" wrapText="1"/>
      <protection hidden="1"/>
    </xf>
    <xf numFmtId="1" fontId="7" fillId="0" borderId="21" xfId="0" applyNumberFormat="1" applyFont="1" applyBorder="1" applyAlignment="1" applyProtection="1">
      <alignment horizontal="center" wrapText="1"/>
      <protection hidden="1"/>
    </xf>
    <xf numFmtId="1" fontId="7" fillId="0" borderId="42" xfId="0" applyNumberFormat="1" applyFont="1" applyBorder="1" applyAlignment="1" applyProtection="1">
      <alignment horizontal="center" wrapText="1"/>
      <protection hidden="1"/>
    </xf>
    <xf numFmtId="0" fontId="4" fillId="0" borderId="70" xfId="0" applyFont="1" applyBorder="1" applyAlignment="1" applyProtection="1">
      <alignment horizontal="left" wrapText="1"/>
      <protection locked="0" hidden="1"/>
    </xf>
    <xf numFmtId="1" fontId="4" fillId="0" borderId="71" xfId="0" applyNumberFormat="1" applyFont="1" applyBorder="1" applyAlignment="1" applyProtection="1">
      <alignment horizontal="center" wrapText="1"/>
      <protection locked="0" hidden="1"/>
    </xf>
    <xf numFmtId="1" fontId="4" fillId="0" borderId="72" xfId="0" applyNumberFormat="1" applyFont="1" applyBorder="1" applyAlignment="1" applyProtection="1">
      <alignment horizontal="center" wrapText="1"/>
      <protection locked="0" hidden="1"/>
    </xf>
    <xf numFmtId="0" fontId="4" fillId="0" borderId="0" xfId="0" applyFont="1" applyAlignment="1" applyProtection="1">
      <alignment horizontal="left"/>
      <protection hidden="1"/>
    </xf>
    <xf numFmtId="164" fontId="4" fillId="0" borderId="48" xfId="0" applyNumberFormat="1" applyFont="1" applyBorder="1" applyAlignment="1" applyProtection="1">
      <alignment horizont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2" fontId="7" fillId="0" borderId="53" xfId="0" applyNumberFormat="1" applyFont="1" applyBorder="1" applyAlignment="1" applyProtection="1">
      <alignment wrapText="1"/>
      <protection hidden="1"/>
    </xf>
    <xf numFmtId="2" fontId="7" fillId="0" borderId="46" xfId="0" applyNumberFormat="1" applyFont="1" applyBorder="1" applyAlignment="1" applyProtection="1">
      <alignment wrapText="1"/>
      <protection hidden="1"/>
    </xf>
    <xf numFmtId="164" fontId="7" fillId="0" borderId="23" xfId="0" applyNumberFormat="1" applyFont="1" applyBorder="1" applyAlignment="1" applyProtection="1">
      <alignment horizontal="center" wrapText="1"/>
      <protection hidden="1"/>
    </xf>
    <xf numFmtId="10" fontId="4" fillId="0" borderId="35" xfId="0" applyNumberFormat="1" applyFont="1" applyBorder="1" applyAlignment="1" applyProtection="1">
      <alignment horizontal="center" wrapText="1"/>
      <protection locked="0" hidden="1"/>
    </xf>
    <xf numFmtId="10" fontId="4" fillId="0" borderId="36" xfId="0" applyNumberFormat="1" applyFont="1" applyBorder="1" applyAlignment="1" applyProtection="1">
      <alignment horizontal="center" wrapText="1"/>
      <protection locked="0" hidden="1"/>
    </xf>
    <xf numFmtId="10" fontId="4" fillId="0" borderId="58" xfId="0" applyNumberFormat="1" applyFont="1" applyBorder="1" applyAlignment="1" applyProtection="1">
      <alignment horizontal="center" wrapText="1"/>
      <protection locked="0" hidden="1"/>
    </xf>
    <xf numFmtId="10" fontId="4" fillId="0" borderId="37" xfId="0" applyNumberFormat="1" applyFont="1" applyBorder="1" applyAlignment="1" applyProtection="1">
      <alignment horizontal="center" wrapText="1"/>
      <protection locked="0" hidden="1"/>
    </xf>
    <xf numFmtId="9" fontId="4" fillId="0" borderId="0" xfId="0" applyNumberFormat="1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164" fontId="7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78" xfId="0" applyFont="1" applyBorder="1" applyAlignment="1" applyProtection="1">
      <alignment horizontal="center" wrapText="1"/>
      <protection hidden="1"/>
    </xf>
    <xf numFmtId="0" fontId="7" fillId="0" borderId="82" xfId="0" applyFont="1" applyBorder="1" applyAlignment="1" applyProtection="1">
      <alignment horizontal="center" vertical="center" wrapText="1"/>
      <protection hidden="1"/>
    </xf>
    <xf numFmtId="0" fontId="7" fillId="0" borderId="83" xfId="0" applyFont="1" applyBorder="1" applyAlignment="1" applyProtection="1">
      <alignment horizontal="center" vertical="center" wrapText="1"/>
      <protection hidden="1"/>
    </xf>
    <xf numFmtId="0" fontId="7" fillId="0" borderId="52" xfId="0" applyFont="1" applyBorder="1" applyAlignment="1" applyProtection="1">
      <alignment horizontal="center" vertical="center" wrapText="1"/>
      <protection hidden="1"/>
    </xf>
    <xf numFmtId="0" fontId="4" fillId="0" borderId="80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 wrapText="1"/>
      <protection hidden="1"/>
    </xf>
    <xf numFmtId="0" fontId="4" fillId="0" borderId="81" xfId="0" applyFont="1" applyBorder="1" applyAlignment="1" applyProtection="1">
      <alignment horizontal="center"/>
      <protection hidden="1"/>
    </xf>
    <xf numFmtId="0" fontId="4" fillId="0" borderId="73" xfId="0" applyFont="1" applyBorder="1" applyAlignment="1" applyProtection="1">
      <alignment horizontal="center" wrapText="1"/>
      <protection hidden="1"/>
    </xf>
    <xf numFmtId="164" fontId="7" fillId="0" borderId="84" xfId="0" applyNumberFormat="1" applyFont="1" applyBorder="1" applyAlignment="1" applyProtection="1">
      <alignment wrapText="1"/>
      <protection hidden="1"/>
    </xf>
    <xf numFmtId="0" fontId="4" fillId="0" borderId="16" xfId="0" applyFont="1" applyBorder="1" applyAlignment="1" applyProtection="1">
      <alignment horizontal="center" wrapText="1"/>
      <protection hidden="1"/>
    </xf>
    <xf numFmtId="2" fontId="4" fillId="0" borderId="0" xfId="0" applyNumberFormat="1" applyFont="1" applyAlignment="1" applyProtection="1">
      <alignment horizontal="center" wrapText="1"/>
      <protection hidden="1"/>
    </xf>
    <xf numFmtId="0" fontId="4" fillId="0" borderId="74" xfId="0" applyFont="1" applyBorder="1" applyAlignment="1" applyProtection="1">
      <alignment horizontal="center" wrapText="1"/>
      <protection hidden="1"/>
    </xf>
    <xf numFmtId="164" fontId="7" fillId="0" borderId="85" xfId="0" applyNumberFormat="1" applyFont="1" applyBorder="1" applyAlignment="1" applyProtection="1">
      <alignment horizontal="center" wrapText="1"/>
      <protection hidden="1"/>
    </xf>
    <xf numFmtId="1" fontId="4" fillId="0" borderId="0" xfId="0" applyNumberFormat="1" applyFont="1" applyAlignment="1" applyProtection="1">
      <alignment wrapText="1"/>
      <protection locked="0" hidden="1"/>
    </xf>
    <xf numFmtId="164" fontId="4" fillId="0" borderId="4" xfId="0" applyNumberFormat="1" applyFont="1" applyBorder="1" applyAlignment="1" applyProtection="1">
      <alignment vertical="center" wrapText="1"/>
      <protection hidden="1"/>
    </xf>
    <xf numFmtId="164" fontId="4" fillId="0" borderId="10" xfId="0" applyNumberFormat="1" applyFont="1" applyBorder="1" applyAlignment="1" applyProtection="1">
      <alignment vertical="center" wrapText="1"/>
      <protection hidden="1"/>
    </xf>
    <xf numFmtId="164" fontId="7" fillId="0" borderId="53" xfId="0" applyNumberFormat="1" applyFont="1" applyBorder="1" applyAlignment="1" applyProtection="1">
      <alignment wrapText="1"/>
      <protection hidden="1"/>
    </xf>
    <xf numFmtId="164" fontId="7" fillId="0" borderId="51" xfId="0" applyNumberFormat="1" applyFont="1" applyBorder="1" applyAlignment="1" applyProtection="1">
      <alignment wrapText="1"/>
      <protection hidden="1"/>
    </xf>
    <xf numFmtId="164" fontId="4" fillId="0" borderId="34" xfId="0" applyNumberFormat="1" applyFont="1" applyBorder="1" applyAlignment="1" applyProtection="1">
      <alignment vertical="center" wrapText="1"/>
      <protection hidden="1"/>
    </xf>
    <xf numFmtId="164" fontId="4" fillId="0" borderId="11" xfId="0" applyNumberFormat="1" applyFont="1" applyBorder="1" applyAlignment="1" applyProtection="1">
      <alignment vertical="center" wrapText="1"/>
      <protection hidden="1"/>
    </xf>
    <xf numFmtId="164" fontId="4" fillId="0" borderId="19" xfId="0" applyNumberFormat="1" applyFont="1" applyBorder="1" applyAlignment="1" applyProtection="1">
      <alignment vertical="center" wrapText="1"/>
      <protection hidden="1"/>
    </xf>
    <xf numFmtId="164" fontId="7" fillId="0" borderId="46" xfId="0" applyNumberFormat="1" applyFont="1" applyBorder="1" applyAlignment="1" applyProtection="1">
      <alignment wrapText="1"/>
      <protection hidden="1"/>
    </xf>
    <xf numFmtId="164" fontId="7" fillId="0" borderId="85" xfId="0" applyNumberFormat="1" applyFont="1" applyBorder="1" applyAlignment="1" applyProtection="1">
      <alignment wrapText="1"/>
      <protection hidden="1"/>
    </xf>
    <xf numFmtId="164" fontId="4" fillId="0" borderId="5" xfId="0" applyNumberFormat="1" applyFont="1" applyBorder="1" applyAlignment="1" applyProtection="1">
      <alignment vertical="center" wrapText="1"/>
      <protection hidden="1"/>
    </xf>
    <xf numFmtId="164" fontId="4" fillId="0" borderId="39" xfId="0" applyNumberFormat="1" applyFont="1" applyBorder="1" applyAlignment="1" applyProtection="1">
      <alignment vertical="center" wrapText="1"/>
      <protection hidden="1"/>
    </xf>
    <xf numFmtId="164" fontId="4" fillId="0" borderId="16" xfId="0" applyNumberFormat="1" applyFont="1" applyBorder="1" applyAlignment="1" applyProtection="1">
      <alignment vertical="center" wrapText="1"/>
      <protection hidden="1"/>
    </xf>
    <xf numFmtId="164" fontId="4" fillId="0" borderId="15" xfId="0" applyNumberFormat="1" applyFont="1" applyBorder="1" applyAlignment="1" applyProtection="1">
      <alignment vertical="center" wrapText="1"/>
      <protection hidden="1"/>
    </xf>
    <xf numFmtId="0" fontId="10" fillId="0" borderId="0" xfId="0" applyFont="1" applyProtection="1">
      <protection hidden="1"/>
    </xf>
    <xf numFmtId="164" fontId="7" fillId="0" borderId="86" xfId="0" applyNumberFormat="1" applyFont="1" applyBorder="1" applyAlignment="1" applyProtection="1">
      <alignment wrapText="1"/>
      <protection hidden="1"/>
    </xf>
    <xf numFmtId="0" fontId="16" fillId="0" borderId="0" xfId="0" applyFont="1" applyAlignment="1" applyProtection="1">
      <alignment horizontal="left" wrapText="1"/>
      <protection hidden="1"/>
    </xf>
    <xf numFmtId="0" fontId="7" fillId="0" borderId="25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wrapText="1"/>
      <protection locked="0" hidden="1"/>
    </xf>
    <xf numFmtId="0" fontId="4" fillId="0" borderId="8" xfId="0" applyFont="1" applyBorder="1" applyAlignment="1" applyProtection="1">
      <alignment wrapText="1"/>
      <protection locked="0" hidden="1"/>
    </xf>
    <xf numFmtId="0" fontId="7" fillId="0" borderId="53" xfId="0" applyFont="1" applyBorder="1" applyAlignment="1" applyProtection="1">
      <alignment wrapText="1"/>
      <protection hidden="1"/>
    </xf>
    <xf numFmtId="0" fontId="4" fillId="0" borderId="87" xfId="0" applyFont="1" applyBorder="1" applyProtection="1">
      <protection hidden="1"/>
    </xf>
    <xf numFmtId="0" fontId="21" fillId="0" borderId="0" xfId="0" applyFont="1" applyAlignment="1" applyProtection="1">
      <alignment horizontal="left" vertical="top" wrapText="1"/>
      <protection hidden="1"/>
    </xf>
    <xf numFmtId="0" fontId="7" fillId="0" borderId="25" xfId="0" applyFont="1" applyBorder="1" applyAlignment="1" applyProtection="1">
      <alignment horizontal="center" wrapText="1"/>
      <protection hidden="1"/>
    </xf>
    <xf numFmtId="0" fontId="2" fillId="0" borderId="0" xfId="0" applyFont="1" applyProtection="1">
      <protection hidden="1"/>
    </xf>
    <xf numFmtId="0" fontId="23" fillId="0" borderId="0" xfId="0" applyFont="1" applyProtection="1">
      <protection hidden="1"/>
    </xf>
    <xf numFmtId="164" fontId="4" fillId="0" borderId="11" xfId="0" applyNumberFormat="1" applyFont="1" applyBorder="1" applyAlignment="1" applyProtection="1">
      <alignment horizontal="center" vertical="center" wrapText="1"/>
      <protection hidden="1"/>
    </xf>
    <xf numFmtId="164" fontId="4" fillId="0" borderId="5" xfId="0" applyNumberFormat="1" applyFont="1" applyBorder="1" applyAlignment="1" applyProtection="1">
      <alignment horizontal="center" vertical="center" wrapText="1"/>
      <protection hidden="1"/>
    </xf>
    <xf numFmtId="164" fontId="4" fillId="0" borderId="19" xfId="0" applyNumberFormat="1" applyFont="1" applyBorder="1" applyAlignment="1" applyProtection="1">
      <alignment horizontal="center" vertical="center" wrapText="1"/>
      <protection hidden="1"/>
    </xf>
    <xf numFmtId="164" fontId="7" fillId="0" borderId="85" xfId="0" applyNumberFormat="1" applyFont="1" applyBorder="1" applyAlignment="1" applyProtection="1">
      <alignment horizontal="center" vertical="center" wrapText="1"/>
      <protection hidden="1"/>
    </xf>
    <xf numFmtId="164" fontId="4" fillId="0" borderId="48" xfId="0" applyNumberFormat="1" applyFont="1" applyBorder="1" applyAlignment="1" applyProtection="1">
      <alignment horizontal="center" vertical="center" wrapText="1"/>
      <protection hidden="1"/>
    </xf>
    <xf numFmtId="164" fontId="7" fillId="0" borderId="43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/>
      <protection locked="0" hidden="1"/>
    </xf>
    <xf numFmtId="2" fontId="4" fillId="0" borderId="8" xfId="0" applyNumberFormat="1" applyFont="1" applyBorder="1" applyAlignment="1" applyProtection="1">
      <alignment horizontal="center"/>
      <protection locked="0" hidden="1"/>
    </xf>
    <xf numFmtId="2" fontId="4" fillId="0" borderId="36" xfId="0" applyNumberFormat="1" applyFont="1" applyBorder="1" applyAlignment="1" applyProtection="1">
      <alignment horizontal="center"/>
      <protection locked="0" hidden="1"/>
    </xf>
    <xf numFmtId="2" fontId="4" fillId="0" borderId="12" xfId="0" applyNumberFormat="1" applyFont="1" applyBorder="1" applyAlignment="1" applyProtection="1">
      <alignment horizontal="center"/>
      <protection locked="0" hidden="1"/>
    </xf>
    <xf numFmtId="2" fontId="4" fillId="0" borderId="14" xfId="0" applyNumberFormat="1" applyFont="1" applyBorder="1" applyAlignment="1" applyProtection="1">
      <alignment horizontal="center"/>
      <protection locked="0" hidden="1"/>
    </xf>
    <xf numFmtId="2" fontId="4" fillId="0" borderId="37" xfId="0" applyNumberFormat="1" applyFont="1" applyBorder="1" applyAlignment="1" applyProtection="1">
      <alignment horizontal="center"/>
      <protection locked="0" hidden="1"/>
    </xf>
    <xf numFmtId="2" fontId="4" fillId="0" borderId="17" xfId="0" applyNumberFormat="1" applyFont="1" applyBorder="1" applyAlignment="1" applyProtection="1">
      <alignment horizontal="center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5" fillId="0" borderId="57" xfId="0" applyFont="1" applyBorder="1" applyAlignment="1" applyProtection="1">
      <alignment horizontal="center" vertical="center" wrapText="1"/>
      <protection hidden="1"/>
    </xf>
    <xf numFmtId="0" fontId="5" fillId="0" borderId="58" xfId="0" applyFont="1" applyBorder="1" applyAlignment="1" applyProtection="1">
      <alignment horizontal="center" vertical="center" wrapText="1"/>
      <protection hidden="1"/>
    </xf>
    <xf numFmtId="0" fontId="5" fillId="0" borderId="59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4" fillId="0" borderId="31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0" fontId="9" fillId="0" borderId="55" xfId="0" applyFont="1" applyBorder="1" applyAlignment="1" applyProtection="1">
      <alignment horizontal="center" vertical="center" wrapText="1"/>
      <protection hidden="1"/>
    </xf>
    <xf numFmtId="0" fontId="9" fillId="0" borderId="42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9" fillId="0" borderId="60" xfId="0" applyFont="1" applyBorder="1" applyAlignment="1" applyProtection="1">
      <alignment horizontal="center" vertical="center" wrapText="1"/>
      <protection hidden="1"/>
    </xf>
    <xf numFmtId="0" fontId="9" fillId="0" borderId="43" xfId="0" applyFont="1" applyBorder="1" applyAlignment="1" applyProtection="1">
      <alignment horizontal="center" vertical="center" wrapText="1"/>
      <protection hidden="1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2" fontId="4" fillId="0" borderId="2" xfId="0" applyNumberFormat="1" applyFont="1" applyBorder="1" applyAlignment="1" applyProtection="1">
      <alignment horizontal="center" wrapText="1"/>
      <protection locked="0" hidden="1"/>
    </xf>
    <xf numFmtId="2" fontId="4" fillId="0" borderId="35" xfId="0" applyNumberFormat="1" applyFont="1" applyBorder="1" applyAlignment="1" applyProtection="1">
      <alignment horizontal="center" wrapText="1"/>
      <protection locked="0" hidden="1"/>
    </xf>
    <xf numFmtId="2" fontId="4" fillId="0" borderId="6" xfId="0" applyNumberFormat="1" applyFont="1" applyBorder="1" applyAlignment="1" applyProtection="1">
      <alignment horizontal="center" wrapText="1"/>
      <protection locked="0" hidden="1"/>
    </xf>
    <xf numFmtId="2" fontId="4" fillId="0" borderId="8" xfId="0" applyNumberFormat="1" applyFont="1" applyBorder="1" applyAlignment="1" applyProtection="1">
      <alignment horizontal="center" wrapText="1"/>
      <protection locked="0" hidden="1"/>
    </xf>
    <xf numFmtId="2" fontId="4" fillId="0" borderId="36" xfId="0" applyNumberFormat="1" applyFont="1" applyBorder="1" applyAlignment="1" applyProtection="1">
      <alignment horizontal="center" wrapText="1"/>
      <protection locked="0" hidden="1"/>
    </xf>
    <xf numFmtId="2" fontId="4" fillId="0" borderId="12" xfId="0" applyNumberFormat="1" applyFont="1" applyBorder="1" applyAlignment="1" applyProtection="1">
      <alignment horizontal="center" wrapText="1"/>
      <protection locked="0" hidden="1"/>
    </xf>
    <xf numFmtId="0" fontId="7" fillId="0" borderId="27" xfId="0" applyFont="1" applyBorder="1" applyAlignment="1" applyProtection="1">
      <alignment horizontal="center" vertical="center" wrapText="1"/>
      <protection hidden="1"/>
    </xf>
    <xf numFmtId="0" fontId="7" fillId="0" borderId="28" xfId="0" applyFont="1" applyBorder="1" applyAlignment="1" applyProtection="1">
      <alignment horizontal="center" vertical="center" wrapText="1"/>
      <protection hidden="1"/>
    </xf>
    <xf numFmtId="0" fontId="7" fillId="0" borderId="20" xfId="0" applyFont="1" applyBorder="1" applyAlignment="1" applyProtection="1">
      <alignment horizontal="center" vertical="center" wrapText="1"/>
      <protection hidden="1"/>
    </xf>
    <xf numFmtId="0" fontId="7" fillId="0" borderId="25" xfId="0" applyFont="1" applyBorder="1" applyAlignment="1" applyProtection="1">
      <alignment horizontal="center" vertical="center" wrapText="1"/>
      <protection hidden="1"/>
    </xf>
    <xf numFmtId="0" fontId="7" fillId="0" borderId="29" xfId="0" applyFont="1" applyBorder="1" applyAlignment="1" applyProtection="1">
      <alignment horizontal="center" vertical="center" wrapText="1"/>
      <protection hidden="1"/>
    </xf>
    <xf numFmtId="0" fontId="7" fillId="0" borderId="32" xfId="0" applyFont="1" applyBorder="1" applyAlignment="1" applyProtection="1">
      <alignment horizontal="center" vertical="center" wrapText="1"/>
      <protection hidden="1"/>
    </xf>
    <xf numFmtId="0" fontId="7" fillId="0" borderId="33" xfId="0" applyFont="1" applyBorder="1" applyAlignment="1" applyProtection="1">
      <alignment horizontal="center" vertical="center" wrapText="1"/>
      <protection hidden="1"/>
    </xf>
    <xf numFmtId="0" fontId="17" fillId="0" borderId="25" xfId="0" applyFont="1" applyBorder="1" applyAlignment="1" applyProtection="1">
      <alignment horizontal="center" vertical="center" wrapText="1"/>
      <protection hidden="1"/>
    </xf>
    <xf numFmtId="0" fontId="17" fillId="0" borderId="29" xfId="0" applyFont="1" applyBorder="1" applyAlignment="1" applyProtection="1">
      <alignment horizontal="center" vertical="center" wrapText="1"/>
      <protection hidden="1"/>
    </xf>
    <xf numFmtId="0" fontId="17" fillId="0" borderId="26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164" fontId="6" fillId="0" borderId="56" xfId="0" applyNumberFormat="1" applyFont="1" applyBorder="1" applyAlignment="1" applyProtection="1">
      <alignment horizontal="right"/>
      <protection hidden="1"/>
    </xf>
    <xf numFmtId="164" fontId="6" fillId="0" borderId="0" xfId="0" applyNumberFormat="1" applyFont="1" applyAlignment="1" applyProtection="1">
      <alignment horizontal="right"/>
      <protection hidden="1"/>
    </xf>
    <xf numFmtId="164" fontId="6" fillId="0" borderId="62" xfId="0" applyNumberFormat="1" applyFont="1" applyBorder="1" applyAlignment="1" applyProtection="1">
      <alignment horizontal="right"/>
      <protection hidden="1"/>
    </xf>
    <xf numFmtId="164" fontId="6" fillId="0" borderId="60" xfId="0" applyNumberFormat="1" applyFont="1" applyBorder="1" applyAlignment="1" applyProtection="1">
      <alignment horizontal="right"/>
      <protection hidden="1"/>
    </xf>
    <xf numFmtId="164" fontId="6" fillId="0" borderId="32" xfId="0" applyNumberFormat="1" applyFont="1" applyBorder="1" applyAlignment="1" applyProtection="1">
      <alignment horizontal="right"/>
      <protection hidden="1"/>
    </xf>
    <xf numFmtId="164" fontId="6" fillId="0" borderId="61" xfId="0" applyNumberFormat="1" applyFont="1" applyBorder="1" applyAlignment="1" applyProtection="1">
      <alignment horizontal="right"/>
      <protection hidden="1"/>
    </xf>
    <xf numFmtId="8" fontId="4" fillId="0" borderId="0" xfId="0" applyNumberFormat="1" applyFont="1" applyAlignment="1" applyProtection="1">
      <alignment horizontal="justify" wrapText="1"/>
      <protection hidden="1"/>
    </xf>
    <xf numFmtId="8" fontId="6" fillId="0" borderId="0" xfId="0" applyNumberFormat="1" applyFont="1" applyAlignment="1" applyProtection="1">
      <alignment horizontal="justify" wrapText="1"/>
      <protection hidden="1"/>
    </xf>
    <xf numFmtId="2" fontId="4" fillId="0" borderId="14" xfId="0" applyNumberFormat="1" applyFont="1" applyBorder="1" applyAlignment="1" applyProtection="1">
      <alignment horizontal="center" wrapText="1"/>
      <protection locked="0" hidden="1"/>
    </xf>
    <xf numFmtId="2" fontId="4" fillId="0" borderId="37" xfId="0" applyNumberFormat="1" applyFont="1" applyBorder="1" applyAlignment="1" applyProtection="1">
      <alignment horizontal="center" wrapText="1"/>
      <protection locked="0" hidden="1"/>
    </xf>
    <xf numFmtId="164" fontId="4" fillId="0" borderId="18" xfId="0" applyNumberFormat="1" applyFont="1" applyBorder="1" applyAlignment="1" applyProtection="1">
      <alignment horizontal="center" vertical="center" wrapText="1"/>
      <protection hidden="1"/>
    </xf>
    <xf numFmtId="164" fontId="4" fillId="0" borderId="38" xfId="0" applyNumberFormat="1" applyFont="1" applyBorder="1" applyAlignment="1" applyProtection="1">
      <alignment horizontal="center" vertical="center" wrapText="1"/>
      <protection hidden="1"/>
    </xf>
    <xf numFmtId="164" fontId="4" fillId="0" borderId="13" xfId="0" applyNumberFormat="1" applyFont="1" applyBorder="1" applyAlignment="1" applyProtection="1">
      <alignment horizontal="center" vertical="center" wrapText="1"/>
      <protection hidden="1"/>
    </xf>
    <xf numFmtId="164" fontId="4" fillId="0" borderId="39" xfId="0" applyNumberFormat="1" applyFont="1" applyBorder="1" applyAlignment="1" applyProtection="1">
      <alignment horizontal="center" vertical="center" wrapText="1"/>
      <protection hidden="1"/>
    </xf>
    <xf numFmtId="164" fontId="4" fillId="0" borderId="7" xfId="0" applyNumberFormat="1" applyFont="1" applyBorder="1" applyAlignment="1" applyProtection="1">
      <alignment horizontal="center" vertical="center" wrapText="1"/>
      <protection hidden="1"/>
    </xf>
    <xf numFmtId="164" fontId="4" fillId="0" borderId="34" xfId="0" applyNumberFormat="1" applyFont="1" applyBorder="1" applyAlignment="1" applyProtection="1">
      <alignment horizontal="center" vertical="center" wrapText="1"/>
      <protection hidden="1"/>
    </xf>
    <xf numFmtId="0" fontId="4" fillId="0" borderId="25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7" fillId="0" borderId="75" xfId="0" applyFont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horizontal="center" vertical="center" wrapText="1"/>
      <protection hidden="1"/>
    </xf>
    <xf numFmtId="0" fontId="7" fillId="0" borderId="76" xfId="0" applyFont="1" applyBorder="1" applyAlignment="1" applyProtection="1">
      <alignment horizontal="center" vertical="center" wrapText="1"/>
      <protection hidden="1"/>
    </xf>
    <xf numFmtId="0" fontId="7" fillId="0" borderId="77" xfId="0" applyFont="1" applyBorder="1" applyAlignment="1" applyProtection="1">
      <alignment horizontal="center" vertical="center" wrapText="1"/>
      <protection hidden="1"/>
    </xf>
    <xf numFmtId="164" fontId="4" fillId="0" borderId="75" xfId="0" applyNumberFormat="1" applyFont="1" applyBorder="1" applyAlignment="1" applyProtection="1">
      <alignment horizontal="center" vertical="center" wrapText="1"/>
      <protection hidden="1"/>
    </xf>
    <xf numFmtId="164" fontId="4" fillId="0" borderId="5" xfId="0" applyNumberFormat="1" applyFont="1" applyBorder="1" applyAlignment="1" applyProtection="1">
      <alignment horizontal="center" vertical="center" wrapText="1"/>
      <protection hidden="1"/>
    </xf>
    <xf numFmtId="164" fontId="4" fillId="0" borderId="73" xfId="0" applyNumberFormat="1" applyFont="1" applyBorder="1" applyAlignment="1" applyProtection="1">
      <alignment horizontal="center" vertical="center" wrapText="1"/>
      <protection hidden="1"/>
    </xf>
    <xf numFmtId="164" fontId="4" fillId="0" borderId="11" xfId="0" applyNumberFormat="1" applyFont="1" applyBorder="1" applyAlignment="1" applyProtection="1">
      <alignment horizontal="center" vertical="center" wrapText="1"/>
      <protection hidden="1"/>
    </xf>
    <xf numFmtId="164" fontId="4" fillId="0" borderId="74" xfId="0" applyNumberFormat="1" applyFont="1" applyBorder="1" applyAlignment="1" applyProtection="1">
      <alignment horizontal="center" vertical="center" wrapText="1"/>
      <protection hidden="1"/>
    </xf>
    <xf numFmtId="164" fontId="4" fillId="0" borderId="19" xfId="0" applyNumberFormat="1" applyFont="1" applyBorder="1" applyAlignment="1" applyProtection="1">
      <alignment horizontal="center" vertical="center" wrapText="1"/>
      <protection hidden="1"/>
    </xf>
    <xf numFmtId="164" fontId="7" fillId="0" borderId="41" xfId="0" applyNumberFormat="1" applyFont="1" applyBorder="1" applyAlignment="1" applyProtection="1">
      <alignment horizontal="center" vertical="center" wrapText="1"/>
      <protection hidden="1"/>
    </xf>
    <xf numFmtId="164" fontId="7" fillId="0" borderId="42" xfId="0" applyNumberFormat="1" applyFont="1" applyBorder="1" applyAlignment="1" applyProtection="1">
      <alignment horizontal="center" vertical="center" wrapText="1"/>
      <protection hidden="1"/>
    </xf>
    <xf numFmtId="164" fontId="7" fillId="0" borderId="49" xfId="0" applyNumberFormat="1" applyFont="1" applyBorder="1" applyAlignment="1" applyProtection="1">
      <alignment horizontal="center" vertical="center" wrapText="1"/>
      <protection hidden="1"/>
    </xf>
    <xf numFmtId="164" fontId="7" fillId="0" borderId="51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4" fillId="0" borderId="50" xfId="0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 wrapText="1"/>
      <protection hidden="1"/>
    </xf>
    <xf numFmtId="164" fontId="4" fillId="0" borderId="63" xfId="0" applyNumberFormat="1" applyFont="1" applyBorder="1" applyAlignment="1" applyProtection="1">
      <alignment horizontal="center" vertical="center" wrapText="1"/>
      <protection hidden="1"/>
    </xf>
    <xf numFmtId="164" fontId="4" fillId="0" borderId="79" xfId="0" applyNumberFormat="1" applyFont="1" applyBorder="1" applyAlignment="1" applyProtection="1">
      <alignment horizontal="center" vertical="center" wrapText="1"/>
      <protection hidden="1"/>
    </xf>
    <xf numFmtId="2" fontId="4" fillId="0" borderId="2" xfId="0" applyNumberFormat="1" applyFont="1" applyBorder="1" applyAlignment="1" applyProtection="1">
      <alignment horizontal="center"/>
      <protection locked="0" hidden="1"/>
    </xf>
    <xf numFmtId="2" fontId="4" fillId="0" borderId="35" xfId="0" applyNumberFormat="1" applyFont="1" applyBorder="1" applyAlignment="1" applyProtection="1">
      <alignment horizontal="center"/>
      <protection locked="0" hidden="1"/>
    </xf>
    <xf numFmtId="2" fontId="4" fillId="0" borderId="6" xfId="0" applyNumberFormat="1" applyFont="1" applyBorder="1" applyAlignment="1" applyProtection="1">
      <alignment horizontal="center"/>
      <protection locked="0" hidden="1"/>
    </xf>
    <xf numFmtId="0" fontId="7" fillId="0" borderId="53" xfId="0" applyFont="1" applyBorder="1" applyAlignment="1" applyProtection="1">
      <alignment horizontal="center" wrapText="1"/>
      <protection hidden="1"/>
    </xf>
    <xf numFmtId="0" fontId="7" fillId="0" borderId="54" xfId="0" applyFont="1" applyBorder="1" applyAlignment="1" applyProtection="1">
      <alignment horizontal="center" wrapText="1"/>
      <protection hidden="1"/>
    </xf>
    <xf numFmtId="0" fontId="4" fillId="0" borderId="14" xfId="0" applyFont="1" applyBorder="1" applyAlignment="1" applyProtection="1">
      <alignment horizontal="center" wrapText="1"/>
      <protection locked="0" hidden="1"/>
    </xf>
    <xf numFmtId="0" fontId="4" fillId="0" borderId="17" xfId="0" applyFont="1" applyBorder="1" applyAlignment="1" applyProtection="1">
      <alignment horizontal="center" wrapText="1"/>
      <protection locked="0" hidden="1"/>
    </xf>
    <xf numFmtId="0" fontId="7" fillId="0" borderId="23" xfId="0" applyFont="1" applyBorder="1" applyAlignment="1" applyProtection="1">
      <alignment horizontal="right"/>
      <protection hidden="1"/>
    </xf>
    <xf numFmtId="0" fontId="4" fillId="0" borderId="55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27" xfId="0" applyFont="1" applyBorder="1" applyAlignment="1" applyProtection="1">
      <alignment horizontal="center" wrapText="1"/>
      <protection hidden="1"/>
    </xf>
    <xf numFmtId="0" fontId="4" fillId="0" borderId="20" xfId="0" applyFont="1" applyBorder="1" applyAlignment="1" applyProtection="1">
      <alignment horizontal="center" wrapText="1"/>
      <protection hidden="1"/>
    </xf>
    <xf numFmtId="0" fontId="1" fillId="0" borderId="23" xfId="0" applyFont="1" applyBorder="1" applyAlignment="1" applyProtection="1">
      <alignment horizontal="left" vertical="top" wrapText="1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5" fillId="0" borderId="23" xfId="0" applyFont="1" applyBorder="1" applyAlignment="1" applyProtection="1">
      <alignment horizontal="left" wrapText="1"/>
      <protection hidden="1"/>
    </xf>
    <xf numFmtId="0" fontId="5" fillId="0" borderId="0" xfId="0" applyFont="1" applyAlignment="1" applyProtection="1">
      <alignment horizontal="left" wrapText="1"/>
      <protection hidden="1"/>
    </xf>
    <xf numFmtId="0" fontId="4" fillId="0" borderId="29" xfId="0" applyFont="1" applyBorder="1" applyAlignment="1" applyProtection="1">
      <alignment horizontal="center" vertical="center" wrapText="1"/>
      <protection hidden="1"/>
    </xf>
    <xf numFmtId="0" fontId="1" fillId="0" borderId="23" xfId="0" applyFont="1" applyBorder="1" applyAlignment="1" applyProtection="1">
      <alignment horizontal="left" wrapText="1"/>
      <protection hidden="1"/>
    </xf>
    <xf numFmtId="0" fontId="1" fillId="0" borderId="0" xfId="0" applyFont="1" applyAlignment="1" applyProtection="1">
      <alignment horizontal="left" wrapText="1"/>
      <protection hidden="1"/>
    </xf>
    <xf numFmtId="0" fontId="7" fillId="0" borderId="31" xfId="0" applyFont="1" applyBorder="1" applyAlignment="1" applyProtection="1">
      <alignment horizontal="center" vertical="center" wrapText="1"/>
      <protection hidden="1"/>
    </xf>
    <xf numFmtId="0" fontId="7" fillId="0" borderId="24" xfId="0" applyFont="1" applyBorder="1" applyAlignment="1" applyProtection="1">
      <alignment horizontal="center" vertical="center" wrapText="1"/>
      <protection hidden="1"/>
    </xf>
    <xf numFmtId="0" fontId="4" fillId="0" borderId="32" xfId="0" applyFont="1" applyBorder="1" applyAlignment="1" applyProtection="1">
      <alignment horizontal="left" vertical="center" wrapText="1"/>
      <protection hidden="1"/>
    </xf>
    <xf numFmtId="0" fontId="21" fillId="0" borderId="0" xfId="0" applyFont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/>
      <protection locked="0" hidden="1"/>
    </xf>
    <xf numFmtId="0" fontId="4" fillId="0" borderId="28" xfId="0" applyFont="1" applyBorder="1" applyAlignment="1" applyProtection="1">
      <alignment horizontal="center" wrapText="1"/>
      <protection hidden="1"/>
    </xf>
    <xf numFmtId="0" fontId="14" fillId="0" borderId="0" xfId="0" applyFont="1" applyAlignment="1" applyProtection="1">
      <alignment horizontal="center" vertical="top" wrapText="1"/>
      <protection hidden="1"/>
    </xf>
    <xf numFmtId="0" fontId="5" fillId="0" borderId="60" xfId="0" applyFont="1" applyBorder="1" applyAlignment="1" applyProtection="1">
      <alignment horizontal="left"/>
      <protection hidden="1"/>
    </xf>
    <xf numFmtId="0" fontId="5" fillId="0" borderId="32" xfId="0" applyFont="1" applyBorder="1" applyAlignment="1" applyProtection="1">
      <alignment horizontal="left"/>
      <protection hidden="1"/>
    </xf>
    <xf numFmtId="0" fontId="5" fillId="0" borderId="61" xfId="0" applyFont="1" applyBorder="1" applyAlignment="1" applyProtection="1">
      <alignment horizontal="left"/>
      <protection hidden="1"/>
    </xf>
    <xf numFmtId="0" fontId="5" fillId="0" borderId="56" xfId="0" applyFont="1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62" xfId="0" applyFont="1" applyBorder="1" applyAlignment="1" applyProtection="1">
      <alignment horizontal="left"/>
      <protection hidden="1"/>
    </xf>
    <xf numFmtId="0" fontId="5" fillId="0" borderId="66" xfId="0" applyFont="1" applyBorder="1" applyAlignment="1" applyProtection="1">
      <alignment horizontal="left" wrapText="1"/>
      <protection hidden="1"/>
    </xf>
    <xf numFmtId="0" fontId="5" fillId="0" borderId="30" xfId="0" applyFont="1" applyBorder="1" applyAlignment="1" applyProtection="1">
      <alignment horizontal="left" wrapText="1"/>
      <protection hidden="1"/>
    </xf>
    <xf numFmtId="0" fontId="5" fillId="0" borderId="67" xfId="0" applyFont="1" applyBorder="1" applyAlignment="1" applyProtection="1">
      <alignment horizontal="left" wrapText="1"/>
      <protection hidden="1"/>
    </xf>
    <xf numFmtId="0" fontId="5" fillId="0" borderId="63" xfId="0" applyFont="1" applyBorder="1" applyAlignment="1" applyProtection="1">
      <alignment horizontal="left"/>
      <protection hidden="1"/>
    </xf>
    <xf numFmtId="0" fontId="5" fillId="0" borderId="64" xfId="0" applyFont="1" applyBorder="1" applyAlignment="1" applyProtection="1">
      <alignment horizontal="left"/>
      <protection hidden="1"/>
    </xf>
    <xf numFmtId="0" fontId="5" fillId="0" borderId="65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left" vertical="top" wrapText="1"/>
      <protection hidden="1"/>
    </xf>
    <xf numFmtId="0" fontId="19" fillId="0" borderId="0" xfId="0" applyFont="1" applyAlignment="1" applyProtection="1">
      <alignment horizontal="left" wrapText="1"/>
      <protection hidden="1"/>
    </xf>
    <xf numFmtId="0" fontId="16" fillId="0" borderId="0" xfId="0" applyFont="1" applyAlignment="1" applyProtection="1">
      <alignment horizontal="left" wrapText="1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57" xfId="0" applyFont="1" applyBorder="1" applyAlignment="1" applyProtection="1">
      <alignment horizontal="center" vertical="center"/>
      <protection hidden="1"/>
    </xf>
    <xf numFmtId="0" fontId="5" fillId="0" borderId="58" xfId="0" applyFont="1" applyBorder="1" applyAlignment="1" applyProtection="1">
      <alignment horizontal="center" vertical="center"/>
      <protection hidden="1"/>
    </xf>
    <xf numFmtId="0" fontId="5" fillId="0" borderId="59" xfId="0" applyFont="1" applyBorder="1" applyAlignment="1" applyProtection="1">
      <alignment horizontal="center" vertical="center"/>
      <protection hidden="1"/>
    </xf>
    <xf numFmtId="0" fontId="5" fillId="0" borderId="43" xfId="0" applyFont="1" applyBorder="1" applyAlignment="1" applyProtection="1">
      <alignment horizontal="center" vertical="center"/>
      <protection hidden="1"/>
    </xf>
    <xf numFmtId="0" fontId="5" fillId="0" borderId="23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164" fontId="5" fillId="0" borderId="63" xfId="0" applyNumberFormat="1" applyFont="1" applyBorder="1" applyAlignment="1" applyProtection="1">
      <alignment horizontal="right"/>
      <protection hidden="1"/>
    </xf>
    <xf numFmtId="164" fontId="5" fillId="0" borderId="64" xfId="0" applyNumberFormat="1" applyFont="1" applyBorder="1" applyAlignment="1" applyProtection="1">
      <alignment horizontal="right"/>
      <protection hidden="1"/>
    </xf>
    <xf numFmtId="164" fontId="5" fillId="0" borderId="65" xfId="0" applyNumberFormat="1" applyFont="1" applyBorder="1" applyAlignment="1" applyProtection="1">
      <alignment horizontal="right"/>
      <protection hidden="1"/>
    </xf>
    <xf numFmtId="164" fontId="5" fillId="0" borderId="56" xfId="0" applyNumberFormat="1" applyFont="1" applyBorder="1" applyAlignment="1" applyProtection="1">
      <alignment horizontal="right"/>
      <protection hidden="1"/>
    </xf>
    <xf numFmtId="164" fontId="5" fillId="0" borderId="0" xfId="0" applyNumberFormat="1" applyFont="1" applyAlignment="1" applyProtection="1">
      <alignment horizontal="right"/>
      <protection hidden="1"/>
    </xf>
    <xf numFmtId="164" fontId="5" fillId="0" borderId="62" xfId="0" applyNumberFormat="1" applyFont="1" applyBorder="1" applyAlignment="1" applyProtection="1">
      <alignment horizontal="right"/>
      <protection hidden="1"/>
    </xf>
    <xf numFmtId="0" fontId="10" fillId="0" borderId="0" xfId="0" applyFont="1" applyAlignment="1" applyProtection="1">
      <alignment horizontal="left"/>
      <protection locked="0" hidden="1"/>
    </xf>
    <xf numFmtId="0" fontId="7" fillId="0" borderId="26" xfId="0" applyFont="1" applyBorder="1" applyAlignment="1" applyProtection="1">
      <alignment horizontal="center" vertical="center" wrapText="1"/>
      <protection hidden="1"/>
    </xf>
    <xf numFmtId="2" fontId="7" fillId="0" borderId="53" xfId="0" applyNumberFormat="1" applyFont="1" applyBorder="1" applyAlignment="1" applyProtection="1">
      <alignment horizontal="center" wrapText="1"/>
      <protection locked="0" hidden="1"/>
    </xf>
    <xf numFmtId="2" fontId="7" fillId="0" borderId="46" xfId="0" applyNumberFormat="1" applyFont="1" applyBorder="1" applyAlignment="1" applyProtection="1">
      <alignment horizontal="center" wrapText="1"/>
      <protection locked="0" hidden="1"/>
    </xf>
    <xf numFmtId="2" fontId="7" fillId="0" borderId="54" xfId="0" applyNumberFormat="1" applyFont="1" applyBorder="1" applyAlignment="1" applyProtection="1">
      <alignment horizontal="center" wrapText="1"/>
      <protection locked="0" hidden="1"/>
    </xf>
    <xf numFmtId="2" fontId="4" fillId="0" borderId="17" xfId="0" applyNumberFormat="1" applyFont="1" applyBorder="1" applyAlignment="1" applyProtection="1">
      <alignment horizontal="center" wrapText="1"/>
      <protection locked="0" hidden="1"/>
    </xf>
    <xf numFmtId="2" fontId="7" fillId="0" borderId="53" xfId="0" applyNumberFormat="1" applyFont="1" applyBorder="1" applyAlignment="1" applyProtection="1">
      <alignment horizontal="center" wrapText="1"/>
      <protection hidden="1"/>
    </xf>
    <xf numFmtId="2" fontId="7" fillId="0" borderId="46" xfId="0" applyNumberFormat="1" applyFont="1" applyBorder="1" applyAlignment="1" applyProtection="1">
      <alignment horizontal="center" wrapText="1"/>
      <protection hidden="1"/>
    </xf>
    <xf numFmtId="2" fontId="7" fillId="0" borderId="54" xfId="0" applyNumberFormat="1" applyFont="1" applyBorder="1" applyAlignment="1" applyProtection="1">
      <alignment horizontal="center" wrapText="1"/>
      <protection hidden="1"/>
    </xf>
    <xf numFmtId="0" fontId="7" fillId="0" borderId="0" xfId="0" applyFont="1" applyAlignment="1" applyProtection="1">
      <alignment horizontal="center" wrapText="1"/>
      <protection hidden="1"/>
    </xf>
    <xf numFmtId="0" fontId="4" fillId="0" borderId="8" xfId="0" applyFont="1" applyBorder="1" applyAlignment="1" applyProtection="1">
      <alignment horizontal="center" wrapText="1"/>
      <protection locked="0" hidden="1"/>
    </xf>
    <xf numFmtId="0" fontId="4" fillId="0" borderId="12" xfId="0" applyFont="1" applyBorder="1" applyAlignment="1" applyProtection="1">
      <alignment horizontal="center" wrapText="1"/>
      <protection locked="0" hidden="1"/>
    </xf>
    <xf numFmtId="0" fontId="4" fillId="0" borderId="2" xfId="0" applyFont="1" applyBorder="1" applyAlignment="1" applyProtection="1">
      <alignment horizontal="center" wrapText="1"/>
      <protection locked="0" hidden="1"/>
    </xf>
    <xf numFmtId="0" fontId="4" fillId="0" borderId="6" xfId="0" applyFont="1" applyBorder="1" applyAlignment="1" applyProtection="1">
      <alignment horizontal="center" wrapText="1"/>
      <protection locked="0" hidden="1"/>
    </xf>
    <xf numFmtId="0" fontId="4" fillId="0" borderId="2" xfId="0" applyFont="1" applyBorder="1" applyAlignment="1" applyProtection="1">
      <alignment horizontal="left"/>
      <protection locked="0" hidden="1"/>
    </xf>
    <xf numFmtId="0" fontId="4" fillId="0" borderId="35" xfId="0" applyFont="1" applyBorder="1" applyAlignment="1" applyProtection="1">
      <alignment horizontal="left"/>
      <protection locked="0" hidden="1"/>
    </xf>
    <xf numFmtId="164" fontId="7" fillId="0" borderId="43" xfId="0" applyNumberFormat="1" applyFont="1" applyBorder="1" applyAlignment="1" applyProtection="1">
      <alignment horizontal="center" vertical="center" wrapText="1"/>
      <protection hidden="1"/>
    </xf>
    <xf numFmtId="164" fontId="7" fillId="0" borderId="22" xfId="0" applyNumberFormat="1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left" wrapText="1"/>
      <protection locked="0" hidden="1"/>
    </xf>
    <xf numFmtId="2" fontId="4" fillId="0" borderId="0" xfId="0" applyNumberFormat="1" applyFont="1" applyAlignment="1" applyProtection="1">
      <alignment horizontal="center"/>
      <protection hidden="1"/>
    </xf>
    <xf numFmtId="2" fontId="4" fillId="0" borderId="0" xfId="0" applyNumberFormat="1" applyFont="1" applyAlignment="1" applyProtection="1">
      <alignment horizontal="center" wrapText="1"/>
      <protection hidden="1"/>
    </xf>
    <xf numFmtId="0" fontId="4" fillId="0" borderId="8" xfId="0" applyFont="1" applyBorder="1" applyAlignment="1" applyProtection="1">
      <alignment horizontal="left" wrapText="1"/>
      <protection locked="0" hidden="1"/>
    </xf>
    <xf numFmtId="0" fontId="4" fillId="0" borderId="36" xfId="0" applyFont="1" applyBorder="1" applyAlignment="1" applyProtection="1">
      <alignment horizontal="left" wrapText="1"/>
      <protection locked="0" hidden="1"/>
    </xf>
    <xf numFmtId="0" fontId="4" fillId="0" borderId="14" xfId="0" applyFont="1" applyBorder="1" applyAlignment="1" applyProtection="1">
      <alignment horizontal="left" wrapText="1"/>
      <protection locked="0" hidden="1"/>
    </xf>
    <xf numFmtId="0" fontId="4" fillId="0" borderId="37" xfId="0" applyFont="1" applyBorder="1" applyAlignment="1" applyProtection="1">
      <alignment horizontal="left" wrapText="1"/>
      <protection locked="0" hidden="1"/>
    </xf>
    <xf numFmtId="0" fontId="7" fillId="0" borderId="53" xfId="0" applyFont="1" applyBorder="1" applyAlignment="1" applyProtection="1">
      <alignment horizontal="left" wrapText="1"/>
      <protection hidden="1"/>
    </xf>
    <xf numFmtId="0" fontId="7" fillId="0" borderId="46" xfId="0" applyFont="1" applyBorder="1" applyAlignment="1" applyProtection="1">
      <alignment horizontal="left" wrapText="1"/>
      <protection hidden="1"/>
    </xf>
    <xf numFmtId="2" fontId="4" fillId="0" borderId="2" xfId="0" applyNumberFormat="1" applyFont="1" applyBorder="1" applyAlignment="1" applyProtection="1">
      <alignment horizontal="center" vertical="center" wrapText="1"/>
      <protection locked="0" hidden="1"/>
    </xf>
    <xf numFmtId="2" fontId="4" fillId="0" borderId="35" xfId="0" applyNumberFormat="1" applyFont="1" applyBorder="1" applyAlignment="1" applyProtection="1">
      <alignment horizontal="center" vertical="center" wrapText="1"/>
      <protection locked="0" hidden="1"/>
    </xf>
    <xf numFmtId="0" fontId="5" fillId="0" borderId="0" xfId="0" applyFont="1" applyAlignment="1" applyProtection="1">
      <alignment horizontal="left"/>
      <protection locked="0" hidden="1"/>
    </xf>
    <xf numFmtId="164" fontId="6" fillId="0" borderId="56" xfId="0" applyNumberFormat="1" applyFont="1" applyBorder="1" applyAlignment="1" applyProtection="1">
      <alignment horizontal="right" wrapText="1"/>
      <protection hidden="1"/>
    </xf>
    <xf numFmtId="164" fontId="6" fillId="0" borderId="0" xfId="0" applyNumberFormat="1" applyFont="1" applyAlignment="1" applyProtection="1">
      <alignment horizontal="right" wrapText="1"/>
      <protection hidden="1"/>
    </xf>
    <xf numFmtId="164" fontId="6" fillId="0" borderId="62" xfId="0" applyNumberFormat="1" applyFont="1" applyBorder="1" applyAlignment="1" applyProtection="1">
      <alignment horizontal="right" wrapText="1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164" fontId="5" fillId="0" borderId="68" xfId="0" applyNumberFormat="1" applyFont="1" applyBorder="1" applyAlignment="1" applyProtection="1">
      <alignment horizontal="right"/>
      <protection hidden="1"/>
    </xf>
    <xf numFmtId="164" fontId="5" fillId="0" borderId="45" xfId="0" applyNumberFormat="1" applyFont="1" applyBorder="1" applyAlignment="1" applyProtection="1">
      <alignment horizontal="right"/>
      <protection hidden="1"/>
    </xf>
    <xf numFmtId="164" fontId="5" fillId="0" borderId="69" xfId="0" applyNumberFormat="1" applyFont="1" applyBorder="1" applyAlignment="1" applyProtection="1">
      <alignment horizontal="right"/>
      <protection hidden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A1:K208"/>
  <sheetViews>
    <sheetView showGridLines="0" tabSelected="1" showRuler="0" view="pageLayout" topLeftCell="A73" zoomScale="92" zoomScaleNormal="100" zoomScalePageLayoutView="92" workbookViewId="0">
      <selection activeCell="B107" sqref="B107"/>
    </sheetView>
  </sheetViews>
  <sheetFormatPr defaultColWidth="9.109375" defaultRowHeight="12" x14ac:dyDescent="0.25"/>
  <cols>
    <col min="1" max="1" width="2.88671875" style="1" customWidth="1"/>
    <col min="2" max="2" width="19.88671875" style="1" customWidth="1"/>
    <col min="3" max="3" width="15.33203125" style="1" customWidth="1"/>
    <col min="4" max="4" width="4.109375" style="1" customWidth="1"/>
    <col min="5" max="5" width="4.5546875" style="1" customWidth="1"/>
    <col min="6" max="6" width="8.6640625" style="1" customWidth="1"/>
    <col min="7" max="7" width="7.5546875" style="1" customWidth="1"/>
    <col min="8" max="8" width="9.44140625" style="1" customWidth="1"/>
    <col min="9" max="9" width="8.21875" style="1" customWidth="1"/>
    <col min="10" max="10" width="9.33203125" style="1" customWidth="1"/>
    <col min="11" max="11" width="8.5546875" style="1" customWidth="1"/>
    <col min="12" max="16384" width="9.109375" style="1"/>
  </cols>
  <sheetData>
    <row r="1" spans="1:11" ht="13.8" x14ac:dyDescent="0.3">
      <c r="K1" s="2"/>
    </row>
    <row r="2" spans="1:11" ht="11.85" customHeight="1" x14ac:dyDescent="0.25">
      <c r="A2" s="144" t="s">
        <v>66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11.85" customHeight="1" x14ac:dyDescent="0.3">
      <c r="A3" s="152" t="s">
        <v>15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1:11" ht="11.85" customHeight="1" x14ac:dyDescent="0.3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</row>
    <row r="5" spans="1:11" ht="11.85" customHeight="1" x14ac:dyDescent="0.3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1.85" customHeight="1" x14ac:dyDescent="0.3">
      <c r="A6" s="152" t="s">
        <v>7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</row>
    <row r="7" spans="1:11" ht="11.85" customHeight="1" x14ac:dyDescent="0.3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ht="14.25" customHeight="1" x14ac:dyDescent="0.25">
      <c r="A8" s="246" t="s">
        <v>65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</row>
    <row r="9" spans="1:11" ht="11.85" customHeight="1" x14ac:dyDescent="0.25">
      <c r="A9" s="246"/>
      <c r="B9" s="246"/>
      <c r="C9" s="246"/>
      <c r="D9" s="246"/>
      <c r="E9" s="246"/>
      <c r="F9" s="246"/>
      <c r="G9" s="246"/>
      <c r="H9" s="246"/>
      <c r="I9" s="246"/>
      <c r="J9" s="246"/>
      <c r="K9" s="246"/>
    </row>
    <row r="10" spans="1:11" ht="11.85" customHeight="1" x14ac:dyDescent="0.25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</row>
    <row r="11" spans="1:11" ht="11.85" customHeight="1" x14ac:dyDescent="0.3">
      <c r="A11" s="266" t="s">
        <v>8</v>
      </c>
      <c r="B11" s="266"/>
      <c r="C11" s="266"/>
      <c r="D11" s="266"/>
      <c r="E11" s="266"/>
      <c r="F11" s="266"/>
      <c r="G11" s="266"/>
      <c r="H11" s="266"/>
      <c r="I11" s="266"/>
      <c r="J11" s="266"/>
      <c r="K11" s="266"/>
    </row>
    <row r="12" spans="1:11" ht="11.85" customHeight="1" x14ac:dyDescent="0.3">
      <c r="A12" s="137" t="s">
        <v>96</v>
      </c>
      <c r="B12" s="136"/>
      <c r="C12" s="145"/>
      <c r="D12" s="145"/>
      <c r="E12" s="145"/>
      <c r="F12" s="145"/>
      <c r="G12" s="145"/>
      <c r="H12" s="145"/>
      <c r="I12" s="145"/>
      <c r="J12" s="145"/>
      <c r="K12" s="145"/>
    </row>
    <row r="13" spans="1:11" ht="11.85" customHeight="1" x14ac:dyDescent="0.3">
      <c r="A13" s="18" t="s">
        <v>90</v>
      </c>
      <c r="B13" s="126"/>
      <c r="C13" s="279"/>
      <c r="D13" s="279"/>
      <c r="E13" s="279"/>
      <c r="F13" s="279"/>
      <c r="G13" s="279"/>
      <c r="H13" s="279"/>
      <c r="I13" s="279"/>
      <c r="J13" s="279"/>
      <c r="K13" s="279"/>
    </row>
    <row r="14" spans="1:11" ht="11.85" customHeight="1" x14ac:dyDescent="0.3">
      <c r="A14" s="2" t="s">
        <v>9</v>
      </c>
      <c r="B14" s="2"/>
      <c r="C14" s="247"/>
      <c r="D14" s="247"/>
      <c r="E14" s="247"/>
      <c r="F14" s="247"/>
      <c r="G14" s="247"/>
      <c r="H14" s="247"/>
      <c r="I14" s="247"/>
      <c r="J14" s="247"/>
      <c r="K14" s="247"/>
    </row>
    <row r="15" spans="1:11" ht="11.85" customHeight="1" x14ac:dyDescent="0.3">
      <c r="A15" s="2" t="s">
        <v>10</v>
      </c>
      <c r="B15" s="2"/>
      <c r="C15" s="247"/>
      <c r="D15" s="247"/>
      <c r="E15" s="247"/>
      <c r="F15" s="247"/>
      <c r="G15" s="247"/>
      <c r="H15" s="247"/>
      <c r="I15" s="247"/>
      <c r="J15" s="247"/>
      <c r="K15" s="247"/>
    </row>
    <row r="16" spans="1:11" ht="11.85" customHeight="1" x14ac:dyDescent="0.3">
      <c r="A16" s="2" t="s">
        <v>43</v>
      </c>
      <c r="B16" s="2"/>
      <c r="C16" s="247"/>
      <c r="D16" s="247"/>
      <c r="E16" s="247"/>
      <c r="F16" s="247"/>
      <c r="G16" s="247"/>
      <c r="H16" s="247"/>
      <c r="I16" s="247"/>
      <c r="J16" s="247"/>
      <c r="K16" s="247"/>
    </row>
    <row r="17" spans="1:11" ht="11.85" customHeight="1" x14ac:dyDescent="0.3">
      <c r="A17" s="2" t="s">
        <v>44</v>
      </c>
      <c r="B17" s="2"/>
      <c r="C17" s="247"/>
      <c r="D17" s="247"/>
      <c r="E17" s="247"/>
      <c r="F17" s="247"/>
      <c r="G17" s="247"/>
      <c r="H17" s="247"/>
      <c r="I17" s="247"/>
      <c r="J17" s="247"/>
      <c r="K17" s="247"/>
    </row>
    <row r="18" spans="1:11" ht="11.85" customHeight="1" x14ac:dyDescent="0.3">
      <c r="A18" s="57"/>
      <c r="B18" s="57"/>
      <c r="C18" s="57"/>
      <c r="D18" s="57"/>
      <c r="E18" s="3"/>
      <c r="F18" s="3"/>
      <c r="G18" s="3"/>
      <c r="H18" s="3"/>
      <c r="I18" s="3"/>
      <c r="J18" s="3"/>
      <c r="K18" s="3"/>
    </row>
    <row r="19" spans="1:11" ht="30" customHeight="1" x14ac:dyDescent="0.25">
      <c r="A19" s="193" t="s">
        <v>88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</row>
    <row r="20" spans="1:11" ht="15.6" customHeight="1" x14ac:dyDescent="0.25">
      <c r="A20" s="194"/>
      <c r="B20" s="194"/>
      <c r="C20" s="194"/>
      <c r="D20" s="194"/>
      <c r="E20" s="194"/>
      <c r="F20" s="194"/>
      <c r="G20" s="194"/>
      <c r="H20" s="194"/>
      <c r="I20" s="194"/>
      <c r="J20" s="194"/>
      <c r="K20" s="194"/>
    </row>
    <row r="21" spans="1:11" ht="27.75" customHeight="1" x14ac:dyDescent="0.25">
      <c r="A21" s="194"/>
      <c r="B21" s="194"/>
      <c r="C21" s="194"/>
      <c r="D21" s="194"/>
      <c r="E21" s="194"/>
      <c r="F21" s="194"/>
      <c r="G21" s="194"/>
      <c r="H21" s="194"/>
      <c r="I21" s="194"/>
      <c r="J21" s="194"/>
      <c r="K21" s="194"/>
    </row>
    <row r="22" spans="1:11" ht="11.85" customHeight="1" x14ac:dyDescent="0.3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</row>
    <row r="23" spans="1:11" ht="11.85" customHeight="1" x14ac:dyDescent="0.25"/>
    <row r="24" spans="1:11" ht="27.75" customHeight="1" x14ac:dyDescent="0.25">
      <c r="B24" s="312" t="s">
        <v>91</v>
      </c>
      <c r="C24" s="312"/>
      <c r="D24" s="312"/>
      <c r="E24" s="312"/>
      <c r="F24" s="312"/>
      <c r="G24" s="312"/>
      <c r="H24" s="312"/>
      <c r="I24" s="312"/>
      <c r="J24" s="312"/>
      <c r="K24" s="312"/>
    </row>
    <row r="25" spans="1:11" ht="11.85" customHeight="1" x14ac:dyDescent="0.25">
      <c r="B25" s="153" t="s">
        <v>97</v>
      </c>
      <c r="C25" s="154"/>
      <c r="D25" s="154"/>
      <c r="E25" s="154"/>
      <c r="F25" s="155"/>
      <c r="G25" s="267" t="s">
        <v>12</v>
      </c>
      <c r="H25" s="268"/>
      <c r="I25" s="268"/>
      <c r="J25" s="268"/>
      <c r="K25" s="269"/>
    </row>
    <row r="26" spans="1:11" ht="12.6" thickBot="1" x14ac:dyDescent="0.3">
      <c r="B26" s="156"/>
      <c r="C26" s="157"/>
      <c r="D26" s="157"/>
      <c r="E26" s="157"/>
      <c r="F26" s="158"/>
      <c r="G26" s="270"/>
      <c r="H26" s="271"/>
      <c r="I26" s="271"/>
      <c r="J26" s="271"/>
      <c r="K26" s="272"/>
    </row>
    <row r="27" spans="1:11" ht="12.75" customHeight="1" x14ac:dyDescent="0.3">
      <c r="B27" s="250" t="s">
        <v>21</v>
      </c>
      <c r="C27" s="251"/>
      <c r="D27" s="251"/>
      <c r="E27" s="251"/>
      <c r="F27" s="252"/>
      <c r="G27" s="190">
        <f>K71</f>
        <v>0</v>
      </c>
      <c r="H27" s="191"/>
      <c r="I27" s="191"/>
      <c r="J27" s="191"/>
      <c r="K27" s="192"/>
    </row>
    <row r="28" spans="1:11" ht="11.85" customHeight="1" x14ac:dyDescent="0.3">
      <c r="B28" s="253" t="s">
        <v>18</v>
      </c>
      <c r="C28" s="254"/>
      <c r="D28" s="254"/>
      <c r="E28" s="254"/>
      <c r="F28" s="255"/>
      <c r="G28" s="187">
        <f>SUM(F94,J94)</f>
        <v>0</v>
      </c>
      <c r="H28" s="188"/>
      <c r="I28" s="188"/>
      <c r="J28" s="188"/>
      <c r="K28" s="189"/>
    </row>
    <row r="29" spans="1:11" ht="11.85" customHeight="1" x14ac:dyDescent="0.3">
      <c r="B29" s="253" t="s">
        <v>19</v>
      </c>
      <c r="C29" s="254"/>
      <c r="D29" s="254"/>
      <c r="E29" s="254"/>
      <c r="F29" s="255"/>
      <c r="G29" s="187">
        <f>SUM(F111,J111,D125)</f>
        <v>0</v>
      </c>
      <c r="H29" s="188"/>
      <c r="I29" s="188"/>
      <c r="J29" s="188"/>
      <c r="K29" s="189"/>
    </row>
    <row r="30" spans="1:11" ht="11.4" customHeight="1" x14ac:dyDescent="0.3">
      <c r="B30" s="253" t="s">
        <v>20</v>
      </c>
      <c r="C30" s="254"/>
      <c r="D30" s="254"/>
      <c r="E30" s="254"/>
      <c r="F30" s="255"/>
      <c r="G30" s="187">
        <f>SUM(F138,J138)</f>
        <v>0</v>
      </c>
      <c r="H30" s="188"/>
      <c r="I30" s="188"/>
      <c r="J30" s="188"/>
      <c r="K30" s="189"/>
    </row>
    <row r="31" spans="1:11" s="4" customFormat="1" ht="11.85" customHeight="1" thickBot="1" x14ac:dyDescent="0.35">
      <c r="B31" s="256" t="s">
        <v>1</v>
      </c>
      <c r="C31" s="257"/>
      <c r="D31" s="257"/>
      <c r="E31" s="257"/>
      <c r="F31" s="258"/>
      <c r="G31" s="309">
        <f>SUM(E159,E172,D196,F183,D206)</f>
        <v>0</v>
      </c>
      <c r="H31" s="310"/>
      <c r="I31" s="310"/>
      <c r="J31" s="310"/>
      <c r="K31" s="311"/>
    </row>
    <row r="32" spans="1:11" ht="11.85" customHeight="1" thickTop="1" x14ac:dyDescent="0.3">
      <c r="B32" s="253" t="s">
        <v>13</v>
      </c>
      <c r="C32" s="254"/>
      <c r="D32" s="254"/>
      <c r="E32" s="254"/>
      <c r="F32" s="255"/>
      <c r="G32" s="313">
        <f>SUM(G27:K31)</f>
        <v>0</v>
      </c>
      <c r="H32" s="314"/>
      <c r="I32" s="314"/>
      <c r="J32" s="314"/>
      <c r="K32" s="315"/>
    </row>
    <row r="33" spans="2:11" ht="11.85" customHeight="1" x14ac:dyDescent="0.3">
      <c r="B33" s="253" t="s">
        <v>11</v>
      </c>
      <c r="C33" s="254"/>
      <c r="D33" s="254"/>
      <c r="E33" s="254"/>
      <c r="F33" s="255"/>
      <c r="G33" s="276">
        <f>G32*20%</f>
        <v>0</v>
      </c>
      <c r="H33" s="277"/>
      <c r="I33" s="277"/>
      <c r="J33" s="277"/>
      <c r="K33" s="278"/>
    </row>
    <row r="34" spans="2:11" ht="11.85" customHeight="1" x14ac:dyDescent="0.3">
      <c r="B34" s="259" t="s">
        <v>14</v>
      </c>
      <c r="C34" s="260"/>
      <c r="D34" s="260"/>
      <c r="E34" s="260"/>
      <c r="F34" s="261"/>
      <c r="G34" s="273">
        <f>SUM(G32,G33)</f>
        <v>0</v>
      </c>
      <c r="H34" s="274"/>
      <c r="I34" s="274"/>
      <c r="J34" s="274"/>
      <c r="K34" s="275"/>
    </row>
    <row r="35" spans="2:11" ht="11.85" customHeight="1" x14ac:dyDescent="0.25">
      <c r="B35" s="5"/>
      <c r="C35" s="5"/>
    </row>
    <row r="36" spans="2:11" ht="11.85" customHeight="1" x14ac:dyDescent="0.25"/>
    <row r="37" spans="2:11" ht="11.85" customHeight="1" x14ac:dyDescent="0.3">
      <c r="B37" s="51"/>
      <c r="C37" s="308"/>
      <c r="D37" s="308"/>
      <c r="E37" s="308"/>
      <c r="F37" s="6"/>
      <c r="G37" s="6"/>
    </row>
    <row r="38" spans="2:11" ht="11.85" customHeight="1" x14ac:dyDescent="0.3">
      <c r="B38" s="51"/>
      <c r="C38" s="308"/>
      <c r="D38" s="308"/>
      <c r="E38" s="308"/>
      <c r="F38" s="6"/>
      <c r="G38" s="6"/>
    </row>
    <row r="39" spans="2:11" ht="11.85" customHeight="1" x14ac:dyDescent="0.25"/>
    <row r="40" spans="2:11" ht="11.85" customHeight="1" x14ac:dyDescent="0.25"/>
    <row r="41" spans="2:11" ht="11.85" customHeight="1" x14ac:dyDescent="0.3">
      <c r="G41" s="6"/>
      <c r="H41" s="152" t="s">
        <v>31</v>
      </c>
      <c r="I41" s="152"/>
      <c r="J41" s="152"/>
      <c r="K41" s="152"/>
    </row>
    <row r="42" spans="2:11" ht="11.85" customHeight="1" x14ac:dyDescent="0.3">
      <c r="B42" s="29"/>
      <c r="G42" s="6"/>
      <c r="H42" s="152" t="s">
        <v>32</v>
      </c>
      <c r="I42" s="152"/>
      <c r="J42" s="152"/>
      <c r="K42" s="152"/>
    </row>
    <row r="43" spans="2:11" ht="11.85" customHeight="1" x14ac:dyDescent="0.3">
      <c r="B43" s="29"/>
      <c r="G43" s="6"/>
      <c r="H43" s="55"/>
      <c r="I43" s="55"/>
      <c r="J43" s="55"/>
      <c r="K43" s="55"/>
    </row>
    <row r="44" spans="2:11" ht="11.85" customHeight="1" x14ac:dyDescent="0.3">
      <c r="B44" s="29"/>
      <c r="G44" s="6"/>
      <c r="H44" s="55"/>
      <c r="I44" s="55"/>
      <c r="J44" s="55"/>
      <c r="K44" s="55"/>
    </row>
    <row r="45" spans="2:11" ht="11.85" customHeight="1" x14ac:dyDescent="0.25">
      <c r="B45" s="263" t="s">
        <v>30</v>
      </c>
      <c r="C45" s="263"/>
      <c r="D45" s="263"/>
      <c r="E45" s="263"/>
      <c r="F45" s="263"/>
      <c r="G45" s="263"/>
      <c r="H45" s="263"/>
      <c r="I45" s="263"/>
      <c r="J45" s="263"/>
      <c r="K45" s="263"/>
    </row>
    <row r="46" spans="2:11" ht="11.85" customHeight="1" x14ac:dyDescent="0.25">
      <c r="B46" s="263"/>
      <c r="C46" s="263"/>
      <c r="D46" s="263"/>
      <c r="E46" s="263"/>
      <c r="F46" s="263"/>
      <c r="G46" s="263"/>
      <c r="H46" s="263"/>
      <c r="I46" s="263"/>
      <c r="J46" s="263"/>
      <c r="K46" s="263"/>
    </row>
    <row r="47" spans="2:11" ht="11.85" customHeight="1" x14ac:dyDescent="0.25">
      <c r="B47" s="263"/>
      <c r="C47" s="263"/>
      <c r="D47" s="263"/>
      <c r="E47" s="263"/>
      <c r="F47" s="263"/>
      <c r="G47" s="263"/>
      <c r="H47" s="263"/>
      <c r="I47" s="263"/>
      <c r="J47" s="263"/>
      <c r="K47" s="263"/>
    </row>
    <row r="48" spans="2:11" ht="27" customHeight="1" x14ac:dyDescent="0.25">
      <c r="B48" s="263"/>
      <c r="C48" s="263"/>
      <c r="D48" s="263"/>
      <c r="E48" s="263"/>
      <c r="F48" s="263"/>
      <c r="G48" s="263"/>
      <c r="H48" s="263"/>
      <c r="I48" s="263"/>
      <c r="J48" s="263"/>
      <c r="K48" s="263"/>
    </row>
    <row r="49" spans="1:11" ht="6" customHeight="1" x14ac:dyDescent="0.25">
      <c r="B49" s="263"/>
      <c r="C49" s="263"/>
      <c r="D49" s="263"/>
      <c r="E49" s="263"/>
      <c r="F49" s="263"/>
      <c r="G49" s="263"/>
      <c r="H49" s="263"/>
      <c r="I49" s="263"/>
      <c r="J49" s="263"/>
      <c r="K49" s="263"/>
    </row>
    <row r="50" spans="1:11" ht="11.85" customHeight="1" x14ac:dyDescent="0.25">
      <c r="B50" s="29"/>
      <c r="I50" s="262"/>
      <c r="J50" s="262"/>
      <c r="K50" s="262"/>
    </row>
    <row r="51" spans="1:11" ht="12.75" customHeight="1" x14ac:dyDescent="0.3">
      <c r="B51" s="31" t="s">
        <v>33</v>
      </c>
      <c r="I51" s="262"/>
      <c r="J51" s="262"/>
      <c r="K51" s="262"/>
    </row>
    <row r="52" spans="1:11" ht="23.1" customHeight="1" x14ac:dyDescent="0.25">
      <c r="B52" s="264" t="s">
        <v>99</v>
      </c>
      <c r="C52" s="265"/>
      <c r="D52" s="265"/>
      <c r="E52" s="265"/>
      <c r="F52" s="265"/>
      <c r="G52" s="265"/>
      <c r="H52" s="265"/>
      <c r="I52" s="265"/>
      <c r="J52" s="265"/>
      <c r="K52" s="265"/>
    </row>
    <row r="53" spans="1:11" ht="11.25" customHeight="1" x14ac:dyDescent="0.25">
      <c r="B53" s="265"/>
      <c r="C53" s="265"/>
      <c r="D53" s="265"/>
      <c r="E53" s="265"/>
      <c r="F53" s="265"/>
      <c r="G53" s="265"/>
      <c r="H53" s="265"/>
      <c r="I53" s="265"/>
      <c r="J53" s="265"/>
      <c r="K53" s="265"/>
    </row>
    <row r="54" spans="1:11" ht="11.25" customHeight="1" x14ac:dyDescent="0.3">
      <c r="B54" s="128"/>
      <c r="C54" s="128"/>
      <c r="D54" s="128"/>
      <c r="E54" s="128"/>
      <c r="F54" s="128"/>
      <c r="G54" s="128"/>
      <c r="H54" s="128"/>
      <c r="I54" s="128"/>
      <c r="J54" s="128"/>
      <c r="K54" s="128"/>
    </row>
    <row r="55" spans="1:11" ht="14.25" customHeight="1" x14ac:dyDescent="0.25">
      <c r="B55" s="249" t="s">
        <v>38</v>
      </c>
      <c r="C55" s="249"/>
      <c r="D55" s="249"/>
      <c r="E55" s="249"/>
      <c r="F55" s="249"/>
      <c r="G55" s="249"/>
      <c r="H55" s="249"/>
      <c r="I55" s="249"/>
      <c r="J55" s="249"/>
      <c r="K55" s="249"/>
    </row>
    <row r="56" spans="1:11" ht="14.25" customHeight="1" x14ac:dyDescent="0.25">
      <c r="B56" s="30"/>
      <c r="C56" s="30"/>
      <c r="D56" s="30"/>
      <c r="E56" s="30"/>
      <c r="F56" s="30"/>
      <c r="G56" s="30"/>
      <c r="H56" s="30"/>
      <c r="I56" s="30"/>
      <c r="J56" s="30"/>
      <c r="K56" s="30"/>
    </row>
    <row r="57" spans="1:11" ht="14.4" thickBot="1" x14ac:dyDescent="0.35">
      <c r="B57" s="18" t="s">
        <v>22</v>
      </c>
      <c r="C57" s="18"/>
      <c r="E57" s="7"/>
      <c r="H57" s="231"/>
      <c r="I57" s="231"/>
      <c r="J57" s="231"/>
      <c r="K57" s="231"/>
    </row>
    <row r="58" spans="1:11" ht="26.25" customHeight="1" thickBot="1" x14ac:dyDescent="0.3">
      <c r="A58" s="234"/>
      <c r="B58" s="175" t="s">
        <v>0</v>
      </c>
      <c r="C58" s="175" t="s">
        <v>55</v>
      </c>
      <c r="D58" s="178" t="s">
        <v>45</v>
      </c>
      <c r="E58" s="280"/>
      <c r="F58" s="175" t="s">
        <v>46</v>
      </c>
      <c r="G58" s="178" t="s">
        <v>47</v>
      </c>
      <c r="H58" s="179"/>
      <c r="I58" s="180"/>
      <c r="J58" s="180"/>
      <c r="K58" s="181"/>
    </row>
    <row r="59" spans="1:11" ht="15.75" customHeight="1" x14ac:dyDescent="0.25">
      <c r="A59" s="248"/>
      <c r="B59" s="176"/>
      <c r="C59" s="176"/>
      <c r="D59" s="163" t="s">
        <v>24</v>
      </c>
      <c r="E59" s="232" t="s">
        <v>17</v>
      </c>
      <c r="F59" s="176"/>
      <c r="G59" s="159" t="s">
        <v>85</v>
      </c>
      <c r="H59" s="161" t="s">
        <v>89</v>
      </c>
      <c r="I59" s="163" t="s">
        <v>86</v>
      </c>
      <c r="J59" s="165" t="s">
        <v>87</v>
      </c>
      <c r="K59" s="167" t="s">
        <v>84</v>
      </c>
    </row>
    <row r="60" spans="1:11" ht="15" customHeight="1" thickBot="1" x14ac:dyDescent="0.3">
      <c r="A60" s="235"/>
      <c r="B60" s="177"/>
      <c r="C60" s="177"/>
      <c r="D60" s="164"/>
      <c r="E60" s="233"/>
      <c r="F60" s="177"/>
      <c r="G60" s="160"/>
      <c r="H60" s="162"/>
      <c r="I60" s="164"/>
      <c r="J60" s="166"/>
      <c r="K60" s="168"/>
    </row>
    <row r="61" spans="1:11" ht="11.25" customHeight="1" x14ac:dyDescent="0.25">
      <c r="A61" s="8" t="s">
        <v>2</v>
      </c>
      <c r="B61" s="66"/>
      <c r="C61" s="64"/>
      <c r="D61" s="67"/>
      <c r="E61" s="68"/>
      <c r="F61" s="88"/>
      <c r="G61" s="113">
        <f>IFERROR((D61*VLOOKUP(C61,$B$78:$D$81,2,FALSE)),0)</f>
        <v>0</v>
      </c>
      <c r="H61" s="122">
        <f>IFERROR((D61*VLOOKUP(C61,$B$78:$D$81,2,FALSE)*VLOOKUP(F61,$F$79:$G$84,2,TRUE)),G61)</f>
        <v>0</v>
      </c>
      <c r="I61" s="113">
        <f>IFERROR((E61*VLOOKUP(C61,$B$78:$D$81,3,FALSE)),0)</f>
        <v>0</v>
      </c>
      <c r="J61" s="122">
        <f>IFERROR((E61*VLOOKUP(C61,$B$78:$D$81,3,FALSE)*VLOOKUP(F61,$F$79:$G$84,2,TRUE)),I61)</f>
        <v>0</v>
      </c>
      <c r="K61" s="117">
        <f>SUM(H61+J61)</f>
        <v>0</v>
      </c>
    </row>
    <row r="62" spans="1:11" ht="11.25" customHeight="1" x14ac:dyDescent="0.25">
      <c r="A62" s="9" t="s">
        <v>3</v>
      </c>
      <c r="B62" s="69"/>
      <c r="C62" s="63"/>
      <c r="D62" s="70"/>
      <c r="E62" s="71"/>
      <c r="F62" s="89"/>
      <c r="G62" s="114">
        <f t="shared" ref="G62:G70" si="0">IFERROR((D62*VLOOKUP(C62,$B$78:$D$81,2,FALSE)),0)</f>
        <v>0</v>
      </c>
      <c r="H62" s="118">
        <f>IFERROR((D62*VLOOKUP(C62,$B$78:$D$81,2,FALSE)*VLOOKUP(F62,$F$79:$G$84,2,TRUE)),G62)</f>
        <v>0</v>
      </c>
      <c r="I62" s="114">
        <f>IFERROR((E62*VLOOKUP(C62,B78:D81,3,FALSE)),0)</f>
        <v>0</v>
      </c>
      <c r="J62" s="118">
        <f t="shared" ref="J62:J70" si="1">IFERROR((E62*VLOOKUP(C62,$B$78:$D$81,3,FALSE)*VLOOKUP(F62,$F$79:$G$84,2,TRUE)),I62)</f>
        <v>0</v>
      </c>
      <c r="K62" s="123">
        <f>SUM(J62+H62)</f>
        <v>0</v>
      </c>
    </row>
    <row r="63" spans="1:11" ht="11.25" customHeight="1" x14ac:dyDescent="0.25">
      <c r="A63" s="9" t="s">
        <v>4</v>
      </c>
      <c r="B63" s="69"/>
      <c r="C63" s="63"/>
      <c r="D63" s="70"/>
      <c r="E63" s="71"/>
      <c r="F63" s="89"/>
      <c r="G63" s="114">
        <f t="shared" si="0"/>
        <v>0</v>
      </c>
      <c r="H63" s="118">
        <f t="shared" ref="H63:H70" si="2">IFERROR((D63*VLOOKUP(C63,$B$78:$D$81,2,FALSE)*VLOOKUP(F63,$F$79:$G$84,2,TRUE)),G63)</f>
        <v>0</v>
      </c>
      <c r="I63" s="114">
        <f>IFERROR((E63*VLOOKUP(C63,B78:D81,3,FALSE)),0)</f>
        <v>0</v>
      </c>
      <c r="J63" s="118">
        <f t="shared" si="1"/>
        <v>0</v>
      </c>
      <c r="K63" s="123">
        <f t="shared" ref="K63:K70" si="3">SUM(J63+H63)</f>
        <v>0</v>
      </c>
    </row>
    <row r="64" spans="1:11" ht="11.25" customHeight="1" x14ac:dyDescent="0.25">
      <c r="A64" s="9" t="s">
        <v>5</v>
      </c>
      <c r="B64" s="69"/>
      <c r="C64" s="63"/>
      <c r="D64" s="70"/>
      <c r="E64" s="71"/>
      <c r="F64" s="89"/>
      <c r="G64" s="114">
        <f t="shared" si="0"/>
        <v>0</v>
      </c>
      <c r="H64" s="118">
        <f t="shared" si="2"/>
        <v>0</v>
      </c>
      <c r="I64" s="114">
        <f>IFERROR((E64*VLOOKUP(C64,B78:D81,3,FALSE)),0)</f>
        <v>0</v>
      </c>
      <c r="J64" s="118">
        <f t="shared" si="1"/>
        <v>0</v>
      </c>
      <c r="K64" s="123">
        <f t="shared" si="3"/>
        <v>0</v>
      </c>
    </row>
    <row r="65" spans="1:11" ht="11.25" customHeight="1" x14ac:dyDescent="0.25">
      <c r="A65" s="9" t="s">
        <v>16</v>
      </c>
      <c r="B65" s="79"/>
      <c r="C65" s="63"/>
      <c r="D65" s="80"/>
      <c r="E65" s="81"/>
      <c r="F65" s="90"/>
      <c r="G65" s="114">
        <f t="shared" si="0"/>
        <v>0</v>
      </c>
      <c r="H65" s="118">
        <f t="shared" si="2"/>
        <v>0</v>
      </c>
      <c r="I65" s="114">
        <f>IFERROR((E65*VLOOKUP(C65,B78:D81,3,FALSE)),0)</f>
        <v>0</v>
      </c>
      <c r="J65" s="118">
        <f t="shared" si="1"/>
        <v>0</v>
      </c>
      <c r="K65" s="123">
        <f t="shared" si="3"/>
        <v>0</v>
      </c>
    </row>
    <row r="66" spans="1:11" ht="11.25" customHeight="1" x14ac:dyDescent="0.25">
      <c r="A66" s="9" t="s">
        <v>56</v>
      </c>
      <c r="B66" s="79"/>
      <c r="C66" s="63"/>
      <c r="D66" s="80"/>
      <c r="E66" s="81"/>
      <c r="F66" s="90"/>
      <c r="G66" s="114">
        <f t="shared" si="0"/>
        <v>0</v>
      </c>
      <c r="H66" s="118">
        <f t="shared" si="2"/>
        <v>0</v>
      </c>
      <c r="I66" s="114">
        <f>IFERROR((E66*VLOOKUP(C66,B78:D81,3,FALSE)),0)</f>
        <v>0</v>
      </c>
      <c r="J66" s="118">
        <f t="shared" si="1"/>
        <v>0</v>
      </c>
      <c r="K66" s="123">
        <f t="shared" si="3"/>
        <v>0</v>
      </c>
    </row>
    <row r="67" spans="1:11" ht="11.25" customHeight="1" x14ac:dyDescent="0.25">
      <c r="A67" s="9" t="s">
        <v>57</v>
      </c>
      <c r="B67" s="79"/>
      <c r="C67" s="63"/>
      <c r="D67" s="80"/>
      <c r="E67" s="81"/>
      <c r="F67" s="90"/>
      <c r="G67" s="114">
        <f t="shared" si="0"/>
        <v>0</v>
      </c>
      <c r="H67" s="118">
        <f t="shared" si="2"/>
        <v>0</v>
      </c>
      <c r="I67" s="114">
        <f>IFERROR((E67*VLOOKUP(C67,B78:D81,3,FALSE)),0)</f>
        <v>0</v>
      </c>
      <c r="J67" s="118">
        <f t="shared" si="1"/>
        <v>0</v>
      </c>
      <c r="K67" s="123">
        <f t="shared" si="3"/>
        <v>0</v>
      </c>
    </row>
    <row r="68" spans="1:11" ht="11.25" customHeight="1" x14ac:dyDescent="0.25">
      <c r="A68" s="9" t="s">
        <v>58</v>
      </c>
      <c r="B68" s="79"/>
      <c r="C68" s="63"/>
      <c r="D68" s="80"/>
      <c r="E68" s="81"/>
      <c r="F68" s="90"/>
      <c r="G68" s="114">
        <f t="shared" si="0"/>
        <v>0</v>
      </c>
      <c r="H68" s="118">
        <f t="shared" si="2"/>
        <v>0</v>
      </c>
      <c r="I68" s="114">
        <f>IFERROR((E68*VLOOKUP(C68,B78:D81,3,FALSE)),0)</f>
        <v>0</v>
      </c>
      <c r="J68" s="118">
        <f t="shared" si="1"/>
        <v>0</v>
      </c>
      <c r="K68" s="123">
        <f t="shared" si="3"/>
        <v>0</v>
      </c>
    </row>
    <row r="69" spans="1:11" x14ac:dyDescent="0.25">
      <c r="A69" s="9" t="s">
        <v>59</v>
      </c>
      <c r="B69" s="79"/>
      <c r="C69" s="63"/>
      <c r="D69" s="80"/>
      <c r="E69" s="81"/>
      <c r="F69" s="90"/>
      <c r="G69" s="114">
        <f t="shared" si="0"/>
        <v>0</v>
      </c>
      <c r="H69" s="118">
        <f t="shared" si="2"/>
        <v>0</v>
      </c>
      <c r="I69" s="114">
        <f>IFERROR((E69*VLOOKUP(C69,B78:D81,3,FALSE)),0)</f>
        <v>0</v>
      </c>
      <c r="J69" s="118">
        <f t="shared" si="1"/>
        <v>0</v>
      </c>
      <c r="K69" s="123">
        <f t="shared" si="3"/>
        <v>0</v>
      </c>
    </row>
    <row r="70" spans="1:11" ht="12.6" thickBot="1" x14ac:dyDescent="0.3">
      <c r="A70" s="9" t="s">
        <v>60</v>
      </c>
      <c r="B70" s="72"/>
      <c r="C70" s="65"/>
      <c r="D70" s="73"/>
      <c r="E70" s="74"/>
      <c r="F70" s="91"/>
      <c r="G70" s="124">
        <f t="shared" si="0"/>
        <v>0</v>
      </c>
      <c r="H70" s="119">
        <f t="shared" si="2"/>
        <v>0</v>
      </c>
      <c r="I70" s="124">
        <f>IFERROR((E70*VLOOKUP(C70,B78:D81,3,FALSE)),0)</f>
        <v>0</v>
      </c>
      <c r="J70" s="119">
        <f t="shared" si="1"/>
        <v>0</v>
      </c>
      <c r="K70" s="125">
        <f t="shared" si="3"/>
        <v>0</v>
      </c>
    </row>
    <row r="71" spans="1:11" ht="13.2" thickTop="1" thickBot="1" x14ac:dyDescent="0.3">
      <c r="A71" s="11"/>
      <c r="B71" s="75" t="s">
        <v>39</v>
      </c>
      <c r="C71" s="76"/>
      <c r="D71" s="77"/>
      <c r="E71" s="78"/>
      <c r="F71" s="87"/>
      <c r="G71" s="115"/>
      <c r="H71" s="121">
        <f>SUM(H61:H70)</f>
        <v>0</v>
      </c>
      <c r="I71" s="120"/>
      <c r="J71" s="121">
        <f>SUM(J61:J70)</f>
        <v>0</v>
      </c>
      <c r="K71" s="116">
        <f>SUM(K61:K70)</f>
        <v>0</v>
      </c>
    </row>
    <row r="72" spans="1:11" x14ac:dyDescent="0.25">
      <c r="B72" s="245" t="s">
        <v>92</v>
      </c>
      <c r="C72" s="245"/>
      <c r="D72" s="245"/>
      <c r="E72" s="245"/>
      <c r="F72" s="245"/>
      <c r="G72" s="245"/>
      <c r="H72" s="39"/>
      <c r="I72" s="39"/>
      <c r="J72" s="39"/>
      <c r="K72" s="27"/>
    </row>
    <row r="73" spans="1:11" ht="11.85" customHeight="1" x14ac:dyDescent="0.25">
      <c r="A73" s="4"/>
      <c r="B73" s="20" t="s">
        <v>52</v>
      </c>
      <c r="C73" s="32"/>
      <c r="D73" s="61"/>
      <c r="E73" s="61"/>
      <c r="F73" s="32"/>
      <c r="G73" s="32"/>
      <c r="H73" s="12"/>
      <c r="I73" s="12"/>
      <c r="J73" s="12"/>
      <c r="K73" s="12"/>
    </row>
    <row r="74" spans="1:11" ht="11.85" customHeight="1" x14ac:dyDescent="0.25">
      <c r="A74" s="4"/>
      <c r="B74" s="20" t="s">
        <v>53</v>
      </c>
      <c r="C74" s="32"/>
      <c r="D74" s="61"/>
      <c r="E74" s="61"/>
      <c r="F74" s="32"/>
      <c r="G74" s="32"/>
      <c r="H74" s="12"/>
      <c r="I74" s="12"/>
      <c r="J74" s="12"/>
      <c r="K74" s="12"/>
    </row>
    <row r="75" spans="1:11" ht="11.85" customHeight="1" x14ac:dyDescent="0.25">
      <c r="A75" s="4"/>
      <c r="B75" s="62" t="s">
        <v>93</v>
      </c>
      <c r="C75" s="32"/>
      <c r="D75" s="61"/>
      <c r="E75" s="61"/>
      <c r="F75" s="32"/>
      <c r="G75" s="32"/>
      <c r="H75" s="12"/>
      <c r="I75" s="12"/>
      <c r="J75" s="12"/>
      <c r="K75" s="12"/>
    </row>
    <row r="76" spans="1:11" ht="11.4" customHeight="1" x14ac:dyDescent="0.25">
      <c r="A76" s="4"/>
      <c r="B76" s="62" t="s">
        <v>54</v>
      </c>
      <c r="C76" s="32"/>
      <c r="D76" s="61"/>
      <c r="E76" s="61"/>
      <c r="F76" s="32"/>
      <c r="G76" s="32"/>
      <c r="H76" s="12"/>
      <c r="I76" s="12"/>
      <c r="J76" s="12"/>
      <c r="K76" s="12"/>
    </row>
    <row r="77" spans="1:11" ht="11.85" hidden="1" customHeight="1" x14ac:dyDescent="0.25">
      <c r="A77" s="4"/>
      <c r="B77" s="32"/>
      <c r="C77" s="33" t="s">
        <v>24</v>
      </c>
      <c r="D77" s="33" t="s">
        <v>17</v>
      </c>
      <c r="E77" s="32"/>
      <c r="F77" s="1" t="s">
        <v>68</v>
      </c>
      <c r="G77" s="1" t="s">
        <v>67</v>
      </c>
      <c r="H77" s="12"/>
      <c r="I77" s="12"/>
      <c r="J77" s="12"/>
      <c r="K77" s="12"/>
    </row>
    <row r="78" spans="1:11" ht="11.85" hidden="1" customHeight="1" x14ac:dyDescent="0.25">
      <c r="A78" s="4"/>
      <c r="B78" s="1" t="s">
        <v>48</v>
      </c>
      <c r="C78" s="82">
        <v>0.4</v>
      </c>
      <c r="D78" s="82">
        <v>13</v>
      </c>
      <c r="E78" s="32"/>
      <c r="F78" s="33">
        <v>0</v>
      </c>
      <c r="G78" s="33">
        <v>0</v>
      </c>
      <c r="H78" s="12"/>
      <c r="I78" s="12"/>
      <c r="J78" s="12"/>
      <c r="K78" s="12"/>
    </row>
    <row r="79" spans="1:11" ht="11.85" hidden="1" customHeight="1" x14ac:dyDescent="0.25">
      <c r="A79" s="4"/>
      <c r="B79" s="1" t="s">
        <v>49</v>
      </c>
      <c r="C79" s="82">
        <v>0.6</v>
      </c>
      <c r="D79" s="82">
        <v>18</v>
      </c>
      <c r="E79" s="32"/>
      <c r="F79" s="33">
        <v>9.9999999999999995E-7</v>
      </c>
      <c r="G79" s="33">
        <v>0.3</v>
      </c>
      <c r="H79" s="12"/>
      <c r="I79" s="12"/>
      <c r="J79" s="12"/>
      <c r="K79" s="12"/>
    </row>
    <row r="80" spans="1:11" ht="11.85" hidden="1" customHeight="1" x14ac:dyDescent="0.25">
      <c r="A80" s="4"/>
      <c r="B80" s="1" t="s">
        <v>50</v>
      </c>
      <c r="C80" s="82">
        <v>0.75</v>
      </c>
      <c r="D80" s="82">
        <v>23.4</v>
      </c>
      <c r="E80" s="32"/>
      <c r="F80" s="33">
        <v>0.31</v>
      </c>
      <c r="G80" s="33">
        <v>0.5</v>
      </c>
      <c r="H80" s="12"/>
      <c r="I80" s="12"/>
      <c r="J80" s="12"/>
      <c r="K80" s="12"/>
    </row>
    <row r="81" spans="1:11" ht="11.85" hidden="1" customHeight="1" x14ac:dyDescent="0.25">
      <c r="A81" s="4"/>
      <c r="B81" s="1" t="s">
        <v>51</v>
      </c>
      <c r="C81" s="82">
        <v>0.9</v>
      </c>
      <c r="D81" s="82">
        <v>28.4</v>
      </c>
      <c r="E81" s="32"/>
      <c r="F81" s="33">
        <v>0.51</v>
      </c>
      <c r="G81" s="33">
        <v>0.7</v>
      </c>
      <c r="H81" s="12"/>
      <c r="I81" s="12"/>
      <c r="J81" s="12"/>
      <c r="K81" s="12"/>
    </row>
    <row r="82" spans="1:11" ht="11.85" hidden="1" customHeight="1" x14ac:dyDescent="0.25">
      <c r="A82" s="4"/>
      <c r="B82" s="32"/>
      <c r="C82" s="33"/>
      <c r="D82" s="33"/>
      <c r="E82" s="32"/>
      <c r="F82" s="33">
        <v>0.71</v>
      </c>
      <c r="G82" s="33">
        <v>0.9</v>
      </c>
      <c r="H82" s="12"/>
      <c r="I82" s="12"/>
      <c r="J82" s="12"/>
      <c r="K82" s="12"/>
    </row>
    <row r="83" spans="1:11" ht="11.85" hidden="1" customHeight="1" x14ac:dyDescent="0.25">
      <c r="A83" s="4"/>
      <c r="B83" s="32"/>
      <c r="C83" s="33"/>
      <c r="D83" s="33"/>
      <c r="E83" s="32"/>
      <c r="F83" s="33">
        <v>0.91</v>
      </c>
      <c r="G83" s="33">
        <v>1</v>
      </c>
      <c r="H83" s="12"/>
      <c r="I83" s="12"/>
      <c r="J83" s="12"/>
      <c r="K83" s="12"/>
    </row>
    <row r="84" spans="1:11" ht="11.85" hidden="1" customHeight="1" x14ac:dyDescent="0.25">
      <c r="A84" s="4"/>
      <c r="B84" s="32"/>
      <c r="C84" s="33"/>
      <c r="D84" s="33"/>
      <c r="E84" s="32"/>
      <c r="F84" s="33">
        <v>1</v>
      </c>
      <c r="G84" s="33">
        <v>1</v>
      </c>
      <c r="H84" s="12"/>
      <c r="I84" s="12"/>
      <c r="J84" s="12"/>
      <c r="K84" s="12"/>
    </row>
    <row r="85" spans="1:11" ht="11.85" customHeight="1" x14ac:dyDescent="0.25">
      <c r="A85" s="4"/>
      <c r="B85" s="32"/>
      <c r="C85" s="33"/>
      <c r="D85" s="33"/>
      <c r="E85" s="32"/>
      <c r="G85" s="92"/>
      <c r="H85" s="12"/>
      <c r="I85" s="12"/>
      <c r="J85" s="12"/>
      <c r="K85" s="12"/>
    </row>
    <row r="86" spans="1:11" ht="26.25" customHeight="1" thickBot="1" x14ac:dyDescent="0.35">
      <c r="B86" s="241" t="s">
        <v>98</v>
      </c>
      <c r="C86" s="241"/>
      <c r="D86" s="241"/>
      <c r="E86" s="241"/>
      <c r="F86" s="241"/>
      <c r="G86" s="241"/>
      <c r="H86" s="241"/>
      <c r="I86" s="241"/>
      <c r="J86" s="241"/>
      <c r="K86" s="242"/>
    </row>
    <row r="87" spans="1:11" ht="18" customHeight="1" thickBot="1" x14ac:dyDescent="0.3">
      <c r="A87" s="234"/>
      <c r="B87" s="175" t="s">
        <v>94</v>
      </c>
      <c r="C87" s="182" t="s">
        <v>23</v>
      </c>
      <c r="D87" s="183"/>
      <c r="E87" s="183"/>
      <c r="F87" s="184"/>
      <c r="G87" s="182" t="s">
        <v>17</v>
      </c>
      <c r="H87" s="183"/>
      <c r="I87" s="183"/>
      <c r="J87" s="184"/>
      <c r="K87" s="133"/>
    </row>
    <row r="88" spans="1:11" ht="24" customHeight="1" thickBot="1" x14ac:dyDescent="0.3">
      <c r="A88" s="235"/>
      <c r="B88" s="177"/>
      <c r="C88" s="203" t="s">
        <v>40</v>
      </c>
      <c r="D88" s="240"/>
      <c r="E88" s="204"/>
      <c r="F88" s="53" t="s">
        <v>6</v>
      </c>
      <c r="G88" s="203" t="s">
        <v>95</v>
      </c>
      <c r="H88" s="240"/>
      <c r="I88" s="204"/>
      <c r="J88" s="41" t="s">
        <v>6</v>
      </c>
    </row>
    <row r="89" spans="1:11" ht="11.25" customHeight="1" x14ac:dyDescent="0.25">
      <c r="A89" s="8" t="s">
        <v>2</v>
      </c>
      <c r="B89" s="43"/>
      <c r="C89" s="169"/>
      <c r="D89" s="170"/>
      <c r="E89" s="171"/>
      <c r="F89" s="139">
        <f>VLOOKUP(C89,$C$96:$E$101,2,TRUE)</f>
        <v>0</v>
      </c>
      <c r="G89" s="224"/>
      <c r="H89" s="225"/>
      <c r="I89" s="226"/>
      <c r="J89" s="142">
        <f>VLOOKUP(G89,$C$96:$E$101,3,TRUE)</f>
        <v>0</v>
      </c>
    </row>
    <row r="90" spans="1:11" ht="11.25" customHeight="1" x14ac:dyDescent="0.25">
      <c r="A90" s="9" t="s">
        <v>3</v>
      </c>
      <c r="B90" s="44"/>
      <c r="C90" s="172"/>
      <c r="D90" s="173"/>
      <c r="E90" s="174"/>
      <c r="F90" s="138">
        <f t="shared" ref="F90:F93" si="4">VLOOKUP(C90,$C$96:$E$101,2,TRUE)</f>
        <v>0</v>
      </c>
      <c r="G90" s="146"/>
      <c r="H90" s="147"/>
      <c r="I90" s="148"/>
      <c r="J90" s="142">
        <f t="shared" ref="J90:J93" si="5">VLOOKUP(G90,$C$96:$E$101,3,TRUE)</f>
        <v>0</v>
      </c>
    </row>
    <row r="91" spans="1:11" ht="11.25" customHeight="1" x14ac:dyDescent="0.25">
      <c r="A91" s="9" t="s">
        <v>4</v>
      </c>
      <c r="B91" s="44"/>
      <c r="C91" s="172"/>
      <c r="D91" s="173"/>
      <c r="E91" s="174"/>
      <c r="F91" s="138">
        <f t="shared" si="4"/>
        <v>0</v>
      </c>
      <c r="G91" s="146"/>
      <c r="H91" s="147"/>
      <c r="I91" s="148"/>
      <c r="J91" s="142">
        <f t="shared" si="5"/>
        <v>0</v>
      </c>
    </row>
    <row r="92" spans="1:11" x14ac:dyDescent="0.25">
      <c r="A92" s="9" t="s">
        <v>5</v>
      </c>
      <c r="B92" s="44"/>
      <c r="C92" s="172"/>
      <c r="D92" s="173"/>
      <c r="E92" s="174"/>
      <c r="F92" s="138">
        <f t="shared" si="4"/>
        <v>0</v>
      </c>
      <c r="G92" s="146"/>
      <c r="H92" s="147"/>
      <c r="I92" s="148"/>
      <c r="J92" s="142">
        <f t="shared" si="5"/>
        <v>0</v>
      </c>
    </row>
    <row r="93" spans="1:11" ht="12.6" thickBot="1" x14ac:dyDescent="0.3">
      <c r="A93" s="10" t="s">
        <v>16</v>
      </c>
      <c r="B93" s="45"/>
      <c r="C93" s="195"/>
      <c r="D93" s="196"/>
      <c r="E93" s="284"/>
      <c r="F93" s="140">
        <f t="shared" si="4"/>
        <v>0</v>
      </c>
      <c r="G93" s="149"/>
      <c r="H93" s="150"/>
      <c r="I93" s="151"/>
      <c r="J93" s="142">
        <f t="shared" si="5"/>
        <v>0</v>
      </c>
    </row>
    <row r="94" spans="1:11" ht="14.25" customHeight="1" thickTop="1" thickBot="1" x14ac:dyDescent="0.3">
      <c r="A94" s="11"/>
      <c r="B94" s="13" t="s">
        <v>39</v>
      </c>
      <c r="C94" s="281"/>
      <c r="D94" s="282"/>
      <c r="E94" s="283"/>
      <c r="F94" s="141">
        <f>SUM(F89:F93)</f>
        <v>0</v>
      </c>
      <c r="G94" s="285"/>
      <c r="H94" s="286"/>
      <c r="I94" s="287"/>
      <c r="J94" s="141">
        <f>SUM(J89:J93)</f>
        <v>0</v>
      </c>
    </row>
    <row r="95" spans="1:11" ht="14.25" hidden="1" customHeight="1" x14ac:dyDescent="0.25">
      <c r="B95" s="15"/>
      <c r="C95" s="32" t="s">
        <v>61</v>
      </c>
      <c r="D95" s="32" t="s">
        <v>62</v>
      </c>
      <c r="E95" s="32" t="s">
        <v>63</v>
      </c>
      <c r="F95" s="52"/>
      <c r="G95" s="52"/>
      <c r="H95" s="52"/>
      <c r="I95" s="27"/>
      <c r="J95" s="27"/>
    </row>
    <row r="96" spans="1:11" ht="14.25" hidden="1" customHeight="1" x14ac:dyDescent="0.25">
      <c r="B96" s="15"/>
      <c r="C96" s="32">
        <v>0</v>
      </c>
      <c r="D96" s="32">
        <v>0</v>
      </c>
      <c r="E96" s="32">
        <v>0</v>
      </c>
      <c r="F96" s="52"/>
      <c r="G96" s="52"/>
      <c r="H96" s="52"/>
      <c r="I96" s="27"/>
      <c r="J96" s="27"/>
    </row>
    <row r="97" spans="1:11" ht="14.25" hidden="1" customHeight="1" x14ac:dyDescent="0.25">
      <c r="B97" s="15"/>
      <c r="C97" s="32">
        <v>1E-3</v>
      </c>
      <c r="D97" s="32">
        <v>1</v>
      </c>
      <c r="E97" s="32">
        <v>12</v>
      </c>
      <c r="F97" s="52"/>
      <c r="G97" s="52"/>
      <c r="H97" s="52"/>
      <c r="I97" s="27"/>
      <c r="J97" s="27"/>
    </row>
    <row r="98" spans="1:11" ht="14.25" hidden="1" customHeight="1" x14ac:dyDescent="0.25">
      <c r="B98" s="15"/>
      <c r="C98" s="32">
        <v>51</v>
      </c>
      <c r="D98" s="32">
        <v>1.4</v>
      </c>
      <c r="E98" s="32">
        <v>17</v>
      </c>
      <c r="F98" s="52"/>
      <c r="G98" s="52"/>
      <c r="H98" s="52"/>
      <c r="I98" s="27"/>
      <c r="J98" s="27"/>
    </row>
    <row r="99" spans="1:11" ht="14.25" hidden="1" customHeight="1" x14ac:dyDescent="0.25">
      <c r="B99" s="15"/>
      <c r="C99" s="32">
        <v>101</v>
      </c>
      <c r="D99" s="32">
        <v>2.2999999999999998</v>
      </c>
      <c r="E99" s="32">
        <v>27</v>
      </c>
      <c r="F99" s="52"/>
      <c r="G99" s="52"/>
      <c r="H99" s="52"/>
      <c r="I99" s="27"/>
      <c r="J99" s="27"/>
    </row>
    <row r="100" spans="1:11" ht="14.25" hidden="1" customHeight="1" x14ac:dyDescent="0.25">
      <c r="B100" s="15"/>
      <c r="C100" s="32">
        <v>201</v>
      </c>
      <c r="D100" s="32">
        <v>3.8</v>
      </c>
      <c r="E100" s="32">
        <v>48</v>
      </c>
      <c r="F100" s="52"/>
      <c r="G100" s="52"/>
      <c r="H100" s="52"/>
      <c r="I100" s="27"/>
      <c r="J100" s="27"/>
    </row>
    <row r="101" spans="1:11" hidden="1" x14ac:dyDescent="0.25">
      <c r="A101" s="4"/>
      <c r="B101" s="32"/>
      <c r="C101" s="32">
        <v>501</v>
      </c>
      <c r="D101" s="32">
        <v>6.5</v>
      </c>
      <c r="E101" s="32">
        <v>80</v>
      </c>
      <c r="F101" s="32"/>
      <c r="G101" s="32"/>
      <c r="H101" s="32"/>
      <c r="I101" s="32"/>
      <c r="J101" s="32"/>
    </row>
    <row r="102" spans="1:11" x14ac:dyDescent="0.25">
      <c r="A102" s="4"/>
      <c r="B102" s="32"/>
      <c r="C102" s="32"/>
      <c r="D102" s="32"/>
      <c r="E102" s="32"/>
      <c r="F102" s="32"/>
      <c r="G102" s="32"/>
      <c r="H102" s="32"/>
      <c r="I102" s="32"/>
      <c r="J102" s="32"/>
    </row>
    <row r="103" spans="1:11" ht="27.6" customHeight="1" thickBot="1" x14ac:dyDescent="0.3">
      <c r="B103" s="236" t="s">
        <v>35</v>
      </c>
      <c r="C103" s="236"/>
      <c r="D103" s="236"/>
      <c r="E103" s="236"/>
      <c r="F103" s="236"/>
      <c r="G103" s="236"/>
      <c r="H103" s="236"/>
      <c r="I103" s="236"/>
      <c r="J103" s="236"/>
      <c r="K103" s="237"/>
    </row>
    <row r="104" spans="1:11" ht="16.5" customHeight="1" thickBot="1" x14ac:dyDescent="0.3">
      <c r="A104" s="234"/>
      <c r="B104" s="175" t="s">
        <v>94</v>
      </c>
      <c r="C104" s="182" t="s">
        <v>23</v>
      </c>
      <c r="D104" s="183"/>
      <c r="E104" s="183"/>
      <c r="F104" s="184"/>
      <c r="G104" s="182" t="s">
        <v>17</v>
      </c>
      <c r="H104" s="183"/>
      <c r="I104" s="183"/>
      <c r="J104" s="184"/>
      <c r="K104" s="133"/>
    </row>
    <row r="105" spans="1:11" ht="25.5" customHeight="1" thickBot="1" x14ac:dyDescent="0.3">
      <c r="A105" s="235"/>
      <c r="B105" s="177"/>
      <c r="C105" s="160" t="s">
        <v>40</v>
      </c>
      <c r="D105" s="185"/>
      <c r="E105" s="186"/>
      <c r="F105" s="95" t="s">
        <v>6</v>
      </c>
      <c r="G105" s="203" t="s">
        <v>95</v>
      </c>
      <c r="H105" s="240"/>
      <c r="I105" s="204"/>
      <c r="J105" s="41" t="s">
        <v>6</v>
      </c>
    </row>
    <row r="106" spans="1:11" x14ac:dyDescent="0.25">
      <c r="A106" s="8" t="s">
        <v>2</v>
      </c>
      <c r="B106" s="43"/>
      <c r="C106" s="169"/>
      <c r="D106" s="170"/>
      <c r="E106" s="171"/>
      <c r="F106" s="139">
        <f>VLOOKUP(C106,$C$113:$E$117,2,TRUE)</f>
        <v>0</v>
      </c>
      <c r="G106" s="224"/>
      <c r="H106" s="225"/>
      <c r="I106" s="226"/>
      <c r="J106" s="139">
        <f>VLOOKUP(G106,$C$113:$E$117,3,TRUE)</f>
        <v>0</v>
      </c>
    </row>
    <row r="107" spans="1:11" x14ac:dyDescent="0.25">
      <c r="A107" s="9" t="s">
        <v>3</v>
      </c>
      <c r="B107" s="44"/>
      <c r="C107" s="172"/>
      <c r="D107" s="173"/>
      <c r="E107" s="174"/>
      <c r="F107" s="138">
        <f t="shared" ref="F107:F110" si="6">VLOOKUP(C107,$C$113:$E$117,2,TRUE)</f>
        <v>0</v>
      </c>
      <c r="G107" s="146"/>
      <c r="H107" s="147"/>
      <c r="I107" s="148"/>
      <c r="J107" s="138">
        <f t="shared" ref="J107:J110" si="7">VLOOKUP(G107,$C$113:$E$117,3,TRUE)</f>
        <v>0</v>
      </c>
    </row>
    <row r="108" spans="1:11" x14ac:dyDescent="0.25">
      <c r="A108" s="9" t="s">
        <v>4</v>
      </c>
      <c r="B108" s="44"/>
      <c r="C108" s="172"/>
      <c r="D108" s="173"/>
      <c r="E108" s="174"/>
      <c r="F108" s="138">
        <f t="shared" si="6"/>
        <v>0</v>
      </c>
      <c r="G108" s="146"/>
      <c r="H108" s="147"/>
      <c r="I108" s="148"/>
      <c r="J108" s="138">
        <f t="shared" si="7"/>
        <v>0</v>
      </c>
    </row>
    <row r="109" spans="1:11" x14ac:dyDescent="0.25">
      <c r="A109" s="9" t="s">
        <v>5</v>
      </c>
      <c r="B109" s="44"/>
      <c r="C109" s="172"/>
      <c r="D109" s="173"/>
      <c r="E109" s="174"/>
      <c r="F109" s="138">
        <f t="shared" si="6"/>
        <v>0</v>
      </c>
      <c r="G109" s="146"/>
      <c r="H109" s="147"/>
      <c r="I109" s="148"/>
      <c r="J109" s="138">
        <f t="shared" si="7"/>
        <v>0</v>
      </c>
    </row>
    <row r="110" spans="1:11" ht="12.6" thickBot="1" x14ac:dyDescent="0.3">
      <c r="A110" s="10" t="s">
        <v>16</v>
      </c>
      <c r="B110" s="45"/>
      <c r="C110" s="195"/>
      <c r="D110" s="196"/>
      <c r="E110" s="284"/>
      <c r="F110" s="140">
        <f t="shared" si="6"/>
        <v>0</v>
      </c>
      <c r="G110" s="149"/>
      <c r="H110" s="150"/>
      <c r="I110" s="151"/>
      <c r="J110" s="140">
        <f t="shared" si="7"/>
        <v>0</v>
      </c>
    </row>
    <row r="111" spans="1:11" ht="13.5" customHeight="1" thickTop="1" thickBot="1" x14ac:dyDescent="0.3">
      <c r="A111" s="11"/>
      <c r="B111" s="13" t="s">
        <v>39</v>
      </c>
      <c r="C111" s="285"/>
      <c r="D111" s="286"/>
      <c r="E111" s="287"/>
      <c r="F111" s="143">
        <f>SUM(F106:F110)</f>
        <v>0</v>
      </c>
      <c r="G111" s="85"/>
      <c r="H111" s="86"/>
      <c r="I111" s="86"/>
      <c r="J111" s="141">
        <f>SUM(J106:J110)</f>
        <v>0</v>
      </c>
    </row>
    <row r="112" spans="1:11" ht="13.5" hidden="1" customHeight="1" x14ac:dyDescent="0.25">
      <c r="B112" s="15"/>
      <c r="C112" s="32" t="s">
        <v>61</v>
      </c>
      <c r="D112" s="32" t="s">
        <v>62</v>
      </c>
      <c r="E112" s="32" t="s">
        <v>63</v>
      </c>
      <c r="F112" s="27"/>
      <c r="G112" s="52"/>
      <c r="H112" s="52"/>
      <c r="I112" s="52"/>
      <c r="J112" s="52"/>
      <c r="K112" s="27"/>
    </row>
    <row r="113" spans="1:11" ht="13.5" hidden="1" customHeight="1" x14ac:dyDescent="0.25">
      <c r="B113" s="15"/>
      <c r="C113" s="32">
        <v>0</v>
      </c>
      <c r="D113" s="32">
        <v>0</v>
      </c>
      <c r="E113" s="32">
        <v>0</v>
      </c>
      <c r="F113" s="27"/>
      <c r="G113" s="52"/>
      <c r="H113" s="52"/>
      <c r="I113" s="52"/>
      <c r="J113" s="52"/>
      <c r="K113" s="27"/>
    </row>
    <row r="114" spans="1:11" ht="13.5" hidden="1" customHeight="1" x14ac:dyDescent="0.25">
      <c r="B114" s="15"/>
      <c r="C114" s="32">
        <v>1E-3</v>
      </c>
      <c r="D114" s="32">
        <v>1.05</v>
      </c>
      <c r="E114" s="32">
        <v>23</v>
      </c>
      <c r="F114" s="27"/>
      <c r="G114" s="52"/>
      <c r="H114" s="52"/>
      <c r="I114" s="52"/>
      <c r="J114" s="52"/>
      <c r="K114" s="27"/>
    </row>
    <row r="115" spans="1:11" ht="13.5" hidden="1" customHeight="1" x14ac:dyDescent="0.25">
      <c r="B115" s="15"/>
      <c r="C115" s="32">
        <v>101</v>
      </c>
      <c r="D115" s="32">
        <v>1.7</v>
      </c>
      <c r="E115" s="32">
        <v>35</v>
      </c>
      <c r="F115" s="27"/>
      <c r="G115" s="52"/>
      <c r="H115" s="52"/>
      <c r="I115" s="52"/>
      <c r="J115" s="52"/>
      <c r="K115" s="27"/>
    </row>
    <row r="116" spans="1:11" ht="13.5" hidden="1" customHeight="1" x14ac:dyDescent="0.25">
      <c r="B116" s="15"/>
      <c r="C116" s="32">
        <v>201</v>
      </c>
      <c r="D116" s="32">
        <v>3</v>
      </c>
      <c r="E116" s="32">
        <v>54</v>
      </c>
      <c r="F116" s="27"/>
      <c r="G116" s="52"/>
      <c r="H116" s="52"/>
      <c r="I116" s="52"/>
      <c r="J116" s="52"/>
      <c r="K116" s="27"/>
    </row>
    <row r="117" spans="1:11" ht="12" hidden="1" customHeight="1" x14ac:dyDescent="0.25">
      <c r="A117" s="4"/>
      <c r="B117" s="32"/>
      <c r="C117" s="32">
        <v>501</v>
      </c>
      <c r="D117" s="32">
        <v>4.45</v>
      </c>
      <c r="E117" s="32">
        <v>80</v>
      </c>
      <c r="F117" s="32"/>
      <c r="G117" s="32"/>
      <c r="H117" s="32"/>
      <c r="I117" s="32"/>
      <c r="J117" s="32"/>
      <c r="K117" s="32"/>
    </row>
    <row r="118" spans="1:11" ht="12" customHeight="1" x14ac:dyDescent="0.25">
      <c r="A118" s="4"/>
      <c r="B118" s="32"/>
      <c r="C118" s="32"/>
      <c r="D118" s="32"/>
      <c r="E118" s="32"/>
      <c r="F118" s="32"/>
      <c r="G118" s="32"/>
      <c r="H118" s="32"/>
      <c r="I118" s="32"/>
      <c r="J118" s="32"/>
      <c r="K118" s="32"/>
    </row>
    <row r="119" spans="1:11" ht="13.5" customHeight="1" thickBot="1" x14ac:dyDescent="0.3">
      <c r="A119" s="4"/>
      <c r="B119" s="54" t="s">
        <v>37</v>
      </c>
      <c r="C119" s="32"/>
      <c r="D119" s="32"/>
      <c r="E119" s="32"/>
      <c r="F119" s="32"/>
      <c r="G119" s="32"/>
      <c r="H119" s="32"/>
      <c r="I119" s="32"/>
      <c r="J119" s="32"/>
      <c r="K119" s="32"/>
    </row>
    <row r="120" spans="1:11" ht="15" customHeight="1" x14ac:dyDescent="0.25">
      <c r="A120" s="234"/>
      <c r="B120" s="175" t="s">
        <v>94</v>
      </c>
      <c r="C120" s="243" t="s">
        <v>64</v>
      </c>
      <c r="D120" s="205" t="s">
        <v>6</v>
      </c>
      <c r="E120" s="205"/>
      <c r="F120" s="206"/>
      <c r="G120" s="40"/>
      <c r="H120" s="40"/>
      <c r="I120" s="40"/>
      <c r="J120" s="40"/>
      <c r="K120" s="40"/>
    </row>
    <row r="121" spans="1:11" ht="16.5" customHeight="1" thickBot="1" x14ac:dyDescent="0.3">
      <c r="A121" s="235"/>
      <c r="B121" s="177"/>
      <c r="C121" s="244"/>
      <c r="D121" s="207"/>
      <c r="E121" s="207"/>
      <c r="F121" s="208"/>
      <c r="G121" s="53"/>
      <c r="H121" s="22"/>
      <c r="I121" s="22"/>
      <c r="J121" s="22"/>
      <c r="K121" s="53"/>
    </row>
    <row r="122" spans="1:11" x14ac:dyDescent="0.25">
      <c r="A122" s="23" t="s">
        <v>2</v>
      </c>
      <c r="B122" s="46"/>
      <c r="C122" s="56"/>
      <c r="D122" s="209">
        <f>IFERROR(VLOOKUP(C122,$B$126:$C$127,2,TRUE),0)</f>
        <v>0</v>
      </c>
      <c r="E122" s="209"/>
      <c r="F122" s="210"/>
      <c r="G122" s="42"/>
      <c r="H122" s="24"/>
      <c r="I122" s="24"/>
      <c r="J122" s="24"/>
      <c r="K122" s="42"/>
    </row>
    <row r="123" spans="1:11" x14ac:dyDescent="0.25">
      <c r="A123" s="9" t="s">
        <v>3</v>
      </c>
      <c r="B123" s="44"/>
      <c r="C123" s="37"/>
      <c r="D123" s="211">
        <f t="shared" ref="D123:D124" si="8">IFERROR(VLOOKUP(C123,$B$126:$C$127,2,TRUE),0)</f>
        <v>0</v>
      </c>
      <c r="E123" s="211"/>
      <c r="F123" s="212"/>
      <c r="G123" s="42"/>
      <c r="H123" s="24"/>
      <c r="I123" s="24"/>
      <c r="J123" s="24"/>
      <c r="K123" s="42"/>
    </row>
    <row r="124" spans="1:11" ht="12.6" thickBot="1" x14ac:dyDescent="0.3">
      <c r="A124" s="10" t="s">
        <v>4</v>
      </c>
      <c r="B124" s="45"/>
      <c r="C124" s="38"/>
      <c r="D124" s="213">
        <f t="shared" si="8"/>
        <v>0</v>
      </c>
      <c r="E124" s="213"/>
      <c r="F124" s="214"/>
      <c r="G124" s="42"/>
      <c r="H124" s="24"/>
      <c r="I124" s="24"/>
      <c r="J124" s="24"/>
      <c r="K124" s="42"/>
    </row>
    <row r="125" spans="1:11" ht="13.2" thickTop="1" thickBot="1" x14ac:dyDescent="0.3">
      <c r="A125" s="11"/>
      <c r="B125" s="13" t="s">
        <v>39</v>
      </c>
      <c r="C125" s="50"/>
      <c r="D125" s="215">
        <f>SUM(D122:E124)</f>
        <v>0</v>
      </c>
      <c r="E125" s="215"/>
      <c r="F125" s="216"/>
      <c r="G125" s="27"/>
      <c r="H125" s="16"/>
      <c r="I125" s="16"/>
      <c r="J125" s="16"/>
      <c r="K125" s="27"/>
    </row>
    <row r="126" spans="1:11" ht="13.5" hidden="1" customHeight="1" x14ac:dyDescent="0.25">
      <c r="B126" s="15" t="s">
        <v>62</v>
      </c>
      <c r="C126" s="84">
        <v>0.55000000000000004</v>
      </c>
      <c r="D126" s="27"/>
      <c r="E126" s="27"/>
      <c r="F126" s="27"/>
      <c r="G126" s="27"/>
      <c r="H126" s="16"/>
      <c r="I126" s="16"/>
      <c r="J126" s="16"/>
      <c r="K126" s="27"/>
    </row>
    <row r="127" spans="1:11" ht="13.5" hidden="1" customHeight="1" x14ac:dyDescent="0.25">
      <c r="B127" s="15" t="s">
        <v>17</v>
      </c>
      <c r="C127" s="84">
        <v>12</v>
      </c>
      <c r="D127" s="27"/>
      <c r="E127" s="27"/>
      <c r="F127" s="27"/>
      <c r="G127" s="27"/>
      <c r="H127" s="16"/>
      <c r="I127" s="16"/>
      <c r="J127" s="16"/>
      <c r="K127" s="27"/>
    </row>
    <row r="128" spans="1:11" ht="13.5" customHeight="1" x14ac:dyDescent="0.25">
      <c r="B128" s="15"/>
      <c r="C128" s="84"/>
      <c r="D128" s="27"/>
      <c r="E128" s="27"/>
      <c r="F128" s="27"/>
      <c r="G128" s="27"/>
      <c r="H128" s="16"/>
      <c r="I128" s="16"/>
      <c r="J128" s="16"/>
      <c r="K128" s="27"/>
    </row>
    <row r="129" spans="1:11" ht="13.5" customHeight="1" x14ac:dyDescent="0.25">
      <c r="B129" s="15"/>
      <c r="C129" s="84"/>
      <c r="D129" s="27"/>
      <c r="E129" s="27"/>
      <c r="F129" s="27"/>
      <c r="G129" s="27"/>
      <c r="H129" s="16"/>
      <c r="I129" s="16"/>
      <c r="J129" s="16"/>
      <c r="K129" s="27"/>
    </row>
    <row r="130" spans="1:11" ht="42.75" customHeight="1" thickBot="1" x14ac:dyDescent="0.3">
      <c r="B130" s="236" t="s">
        <v>34</v>
      </c>
      <c r="C130" s="236"/>
      <c r="D130" s="236"/>
      <c r="E130" s="236"/>
      <c r="F130" s="236"/>
      <c r="G130" s="236"/>
      <c r="H130" s="236"/>
      <c r="I130" s="236"/>
      <c r="J130" s="236"/>
      <c r="K130" s="237"/>
    </row>
    <row r="131" spans="1:11" ht="16.5" customHeight="1" thickBot="1" x14ac:dyDescent="0.3">
      <c r="A131" s="234"/>
      <c r="B131" s="175" t="s">
        <v>94</v>
      </c>
      <c r="C131" s="182" t="s">
        <v>23</v>
      </c>
      <c r="D131" s="183"/>
      <c r="E131" s="183"/>
      <c r="F131" s="184"/>
      <c r="G131" s="182" t="s">
        <v>17</v>
      </c>
      <c r="H131" s="183"/>
      <c r="I131" s="183"/>
      <c r="J131" s="184"/>
      <c r="K131" s="133"/>
    </row>
    <row r="132" spans="1:11" ht="25.5" customHeight="1" thickBot="1" x14ac:dyDescent="0.3">
      <c r="A132" s="235"/>
      <c r="B132" s="177"/>
      <c r="C132" s="203" t="s">
        <v>40</v>
      </c>
      <c r="D132" s="240"/>
      <c r="E132" s="204"/>
      <c r="F132" s="53" t="s">
        <v>6</v>
      </c>
      <c r="G132" s="203" t="s">
        <v>95</v>
      </c>
      <c r="H132" s="240"/>
      <c r="I132" s="240"/>
      <c r="J132" s="41" t="s">
        <v>6</v>
      </c>
    </row>
    <row r="133" spans="1:11" x14ac:dyDescent="0.25">
      <c r="A133" s="8" t="s">
        <v>2</v>
      </c>
      <c r="B133" s="43"/>
      <c r="C133" s="169"/>
      <c r="D133" s="170"/>
      <c r="E133" s="171"/>
      <c r="F133" s="139">
        <f>VLOOKUP(C133,$C$140:$E$150,2,TRUE)</f>
        <v>0</v>
      </c>
      <c r="G133" s="224"/>
      <c r="H133" s="225"/>
      <c r="I133" s="226"/>
      <c r="J133" s="139">
        <f>VLOOKUP(G133,$C$140:$E$150,3,TRUE)</f>
        <v>0</v>
      </c>
    </row>
    <row r="134" spans="1:11" x14ac:dyDescent="0.25">
      <c r="A134" s="9" t="s">
        <v>3</v>
      </c>
      <c r="B134" s="44"/>
      <c r="C134" s="172"/>
      <c r="D134" s="173"/>
      <c r="E134" s="174"/>
      <c r="F134" s="138">
        <f t="shared" ref="F134:F137" si="9">VLOOKUP(C134,$C$140:$E$150,2,TRUE)</f>
        <v>0</v>
      </c>
      <c r="G134" s="146"/>
      <c r="H134" s="147"/>
      <c r="I134" s="148"/>
      <c r="J134" s="138">
        <f t="shared" ref="J134:J137" si="10">VLOOKUP(G134,$C$140:$E$150,3,TRUE)</f>
        <v>0</v>
      </c>
    </row>
    <row r="135" spans="1:11" x14ac:dyDescent="0.25">
      <c r="A135" s="9" t="s">
        <v>4</v>
      </c>
      <c r="B135" s="44"/>
      <c r="C135" s="172"/>
      <c r="D135" s="173"/>
      <c r="E135" s="174"/>
      <c r="F135" s="138">
        <f t="shared" si="9"/>
        <v>0</v>
      </c>
      <c r="G135" s="146"/>
      <c r="H135" s="147"/>
      <c r="I135" s="148"/>
      <c r="J135" s="138">
        <f t="shared" si="10"/>
        <v>0</v>
      </c>
    </row>
    <row r="136" spans="1:11" x14ac:dyDescent="0.25">
      <c r="A136" s="9" t="s">
        <v>5</v>
      </c>
      <c r="B136" s="44"/>
      <c r="C136" s="172"/>
      <c r="D136" s="173"/>
      <c r="E136" s="174"/>
      <c r="F136" s="138">
        <f t="shared" si="9"/>
        <v>0</v>
      </c>
      <c r="G136" s="146"/>
      <c r="H136" s="147"/>
      <c r="I136" s="148"/>
      <c r="J136" s="138">
        <f t="shared" si="10"/>
        <v>0</v>
      </c>
    </row>
    <row r="137" spans="1:11" ht="12.6" thickBot="1" x14ac:dyDescent="0.3">
      <c r="A137" s="10" t="s">
        <v>16</v>
      </c>
      <c r="B137" s="45"/>
      <c r="C137" s="195"/>
      <c r="D137" s="196"/>
      <c r="E137" s="284"/>
      <c r="F137" s="140">
        <f t="shared" si="9"/>
        <v>0</v>
      </c>
      <c r="G137" s="149"/>
      <c r="H137" s="150"/>
      <c r="I137" s="151"/>
      <c r="J137" s="140">
        <f t="shared" si="10"/>
        <v>0</v>
      </c>
    </row>
    <row r="138" spans="1:11" ht="13.5" customHeight="1" thickTop="1" thickBot="1" x14ac:dyDescent="0.3">
      <c r="A138" s="11"/>
      <c r="B138" s="13" t="s">
        <v>39</v>
      </c>
      <c r="C138" s="285"/>
      <c r="D138" s="286"/>
      <c r="E138" s="287"/>
      <c r="F138" s="143">
        <f>SUM(F133:F137)</f>
        <v>0</v>
      </c>
      <c r="G138" s="85"/>
      <c r="H138" s="86"/>
      <c r="I138" s="86"/>
      <c r="J138" s="141">
        <f>SUM(J133:J137)</f>
        <v>0</v>
      </c>
    </row>
    <row r="139" spans="1:11" ht="13.5" customHeight="1" x14ac:dyDescent="0.25">
      <c r="B139" s="15"/>
      <c r="C139" s="52"/>
      <c r="D139" s="52"/>
      <c r="E139" s="52"/>
      <c r="F139" s="27"/>
      <c r="G139" s="52"/>
      <c r="H139" s="52"/>
      <c r="I139" s="52"/>
      <c r="J139" s="52"/>
      <c r="K139" s="27"/>
    </row>
    <row r="140" spans="1:11" ht="13.5" hidden="1" customHeight="1" x14ac:dyDescent="0.25">
      <c r="B140" s="15"/>
      <c r="C140" s="17">
        <v>0</v>
      </c>
      <c r="D140" s="17">
        <v>0</v>
      </c>
      <c r="E140" s="17">
        <v>0</v>
      </c>
      <c r="F140" s="27"/>
      <c r="G140" s="52"/>
      <c r="H140" s="52"/>
      <c r="I140" s="52"/>
      <c r="J140" s="52"/>
      <c r="K140" s="27"/>
    </row>
    <row r="141" spans="1:11" ht="13.5" hidden="1" customHeight="1" x14ac:dyDescent="0.25">
      <c r="B141" s="15"/>
      <c r="C141" s="17">
        <v>1E-3</v>
      </c>
      <c r="D141" s="7">
        <v>0.5</v>
      </c>
      <c r="E141" s="17">
        <v>4.5</v>
      </c>
      <c r="F141" s="27"/>
      <c r="G141" s="52"/>
      <c r="H141" s="52"/>
      <c r="I141" s="52"/>
      <c r="J141" s="52"/>
      <c r="K141" s="27"/>
    </row>
    <row r="142" spans="1:11" ht="13.5" hidden="1" customHeight="1" x14ac:dyDescent="0.25">
      <c r="B142" s="15"/>
      <c r="C142" s="17">
        <v>51</v>
      </c>
      <c r="D142" s="17">
        <v>1</v>
      </c>
      <c r="E142" s="17">
        <v>9</v>
      </c>
      <c r="F142" s="27"/>
      <c r="G142" s="52"/>
      <c r="H142" s="52"/>
      <c r="I142" s="52"/>
      <c r="J142" s="52"/>
      <c r="K142" s="27"/>
    </row>
    <row r="143" spans="1:11" ht="13.5" hidden="1" customHeight="1" x14ac:dyDescent="0.25">
      <c r="B143" s="15"/>
      <c r="C143" s="17">
        <v>201</v>
      </c>
      <c r="D143" s="17">
        <v>2.2999999999999998</v>
      </c>
      <c r="E143" s="17">
        <v>20</v>
      </c>
      <c r="F143" s="27"/>
      <c r="G143" s="52"/>
      <c r="H143" s="52"/>
      <c r="I143" s="52"/>
      <c r="J143" s="52"/>
      <c r="K143" s="27"/>
    </row>
    <row r="144" spans="1:11" ht="13.5" hidden="1" customHeight="1" x14ac:dyDescent="0.25">
      <c r="B144" s="15"/>
      <c r="C144" s="17">
        <v>501</v>
      </c>
      <c r="D144" s="17">
        <v>4.7</v>
      </c>
      <c r="E144" s="17">
        <v>43</v>
      </c>
      <c r="F144" s="27"/>
      <c r="G144" s="52"/>
      <c r="H144" s="52"/>
      <c r="I144" s="52"/>
      <c r="J144" s="52"/>
      <c r="K144" s="27"/>
    </row>
    <row r="145" spans="1:11" ht="13.5" hidden="1" customHeight="1" x14ac:dyDescent="0.25">
      <c r="B145" s="15"/>
      <c r="C145" s="17">
        <v>1501</v>
      </c>
      <c r="D145" s="17">
        <v>6.9</v>
      </c>
      <c r="E145" s="17">
        <v>62</v>
      </c>
      <c r="F145" s="27"/>
      <c r="G145" s="52"/>
      <c r="H145" s="52"/>
      <c r="I145" s="52"/>
      <c r="J145" s="52"/>
      <c r="K145" s="27"/>
    </row>
    <row r="146" spans="1:11" ht="13.5" hidden="1" customHeight="1" x14ac:dyDescent="0.25">
      <c r="B146" s="15"/>
      <c r="C146" s="17">
        <v>3001</v>
      </c>
      <c r="D146" s="17">
        <v>9</v>
      </c>
      <c r="E146" s="17">
        <v>83</v>
      </c>
      <c r="F146" s="27"/>
      <c r="G146" s="52"/>
      <c r="H146" s="52"/>
      <c r="I146" s="52"/>
      <c r="J146" s="52"/>
      <c r="K146" s="27"/>
    </row>
    <row r="147" spans="1:11" ht="13.5" hidden="1" customHeight="1" x14ac:dyDescent="0.25">
      <c r="B147" s="15"/>
      <c r="C147" s="17">
        <v>4501</v>
      </c>
      <c r="D147" s="17">
        <v>11.5</v>
      </c>
      <c r="E147" s="17">
        <v>105</v>
      </c>
      <c r="F147" s="27"/>
      <c r="G147" s="52"/>
      <c r="H147" s="52"/>
      <c r="I147" s="52"/>
      <c r="J147" s="52"/>
      <c r="K147" s="27"/>
    </row>
    <row r="148" spans="1:11" ht="13.5" hidden="1" customHeight="1" x14ac:dyDescent="0.25">
      <c r="B148" s="15"/>
      <c r="C148" s="17">
        <v>6001</v>
      </c>
      <c r="D148" s="17">
        <v>15</v>
      </c>
      <c r="E148" s="17">
        <v>135</v>
      </c>
      <c r="F148" s="27"/>
      <c r="G148" s="52"/>
      <c r="H148" s="52"/>
      <c r="I148" s="52"/>
      <c r="J148" s="52"/>
      <c r="K148" s="27"/>
    </row>
    <row r="149" spans="1:11" ht="13.5" hidden="1" customHeight="1" x14ac:dyDescent="0.25">
      <c r="B149" s="15"/>
      <c r="C149" s="17">
        <v>8001</v>
      </c>
      <c r="D149" s="17">
        <v>16.5</v>
      </c>
      <c r="E149" s="17">
        <v>150</v>
      </c>
      <c r="F149" s="27"/>
      <c r="G149" s="52"/>
      <c r="H149" s="52"/>
      <c r="I149" s="52"/>
      <c r="J149" s="52"/>
      <c r="K149" s="27"/>
    </row>
    <row r="150" spans="1:11" ht="13.5" hidden="1" customHeight="1" x14ac:dyDescent="0.25">
      <c r="B150" s="15"/>
      <c r="C150" s="17">
        <v>10001</v>
      </c>
      <c r="D150" s="17">
        <v>18</v>
      </c>
      <c r="E150" s="17">
        <v>160</v>
      </c>
      <c r="F150" s="27"/>
      <c r="G150" s="52"/>
      <c r="H150" s="52"/>
      <c r="I150" s="52"/>
      <c r="J150" s="52"/>
      <c r="K150" s="27"/>
    </row>
    <row r="151" spans="1:11" ht="13.5" hidden="1" customHeight="1" x14ac:dyDescent="0.25">
      <c r="B151" s="15"/>
      <c r="C151" s="17"/>
      <c r="D151" s="17"/>
      <c r="E151" s="17"/>
      <c r="F151" s="27"/>
      <c r="G151" s="52"/>
      <c r="H151" s="52"/>
      <c r="I151" s="52"/>
      <c r="J151" s="52"/>
      <c r="K151" s="27"/>
    </row>
    <row r="152" spans="1:11" ht="27" customHeight="1" x14ac:dyDescent="0.25">
      <c r="A152" s="4"/>
      <c r="B152" s="219" t="s">
        <v>36</v>
      </c>
      <c r="C152" s="219"/>
      <c r="D152" s="219"/>
      <c r="E152" s="219"/>
      <c r="F152" s="219"/>
      <c r="G152" s="219"/>
      <c r="H152" s="32"/>
      <c r="I152" s="32"/>
      <c r="J152" s="32"/>
      <c r="K152" s="32"/>
    </row>
    <row r="153" spans="1:11" ht="18.75" customHeight="1" thickBot="1" x14ac:dyDescent="0.35">
      <c r="A153" s="4"/>
      <c r="B153" s="238" t="s">
        <v>26</v>
      </c>
      <c r="C153" s="238"/>
      <c r="D153" s="238"/>
      <c r="E153" s="238"/>
      <c r="F153" s="238"/>
      <c r="G153" s="239"/>
      <c r="H153" s="32"/>
      <c r="I153" s="32"/>
      <c r="J153" s="32"/>
      <c r="K153" s="32"/>
    </row>
    <row r="154" spans="1:11" ht="16.5" customHeight="1" thickBot="1" x14ac:dyDescent="0.3">
      <c r="A154" s="234"/>
      <c r="B154" s="175" t="s">
        <v>94</v>
      </c>
      <c r="C154" s="182" t="s">
        <v>25</v>
      </c>
      <c r="D154" s="183"/>
      <c r="E154" s="183"/>
      <c r="F154" s="184"/>
      <c r="G154" s="21"/>
      <c r="H154" s="21"/>
      <c r="I154" s="21"/>
      <c r="J154" s="21"/>
    </row>
    <row r="155" spans="1:11" ht="26.25" customHeight="1" thickBot="1" x14ac:dyDescent="0.3">
      <c r="A155" s="235"/>
      <c r="B155" s="177"/>
      <c r="C155" s="203" t="s">
        <v>71</v>
      </c>
      <c r="D155" s="204"/>
      <c r="E155" s="220" t="s">
        <v>6</v>
      </c>
      <c r="F155" s="221"/>
      <c r="G155" s="22"/>
      <c r="H155" s="22"/>
      <c r="I155" s="22"/>
      <c r="J155" s="22"/>
    </row>
    <row r="156" spans="1:11" ht="13.5" customHeight="1" x14ac:dyDescent="0.25">
      <c r="A156" s="23" t="s">
        <v>2</v>
      </c>
      <c r="B156" s="46"/>
      <c r="C156" s="291"/>
      <c r="D156" s="292"/>
      <c r="E156" s="222">
        <f>IFERROR(VLOOKUP(C156,$C$161:$E$162,3,TRUE),0)</f>
        <v>0</v>
      </c>
      <c r="F156" s="223"/>
      <c r="G156" s="24"/>
      <c r="H156" s="24"/>
      <c r="I156" s="14"/>
      <c r="J156" s="14"/>
    </row>
    <row r="157" spans="1:11" ht="12.75" customHeight="1" x14ac:dyDescent="0.25">
      <c r="A157" s="9" t="s">
        <v>3</v>
      </c>
      <c r="B157" s="44"/>
      <c r="C157" s="289"/>
      <c r="D157" s="290"/>
      <c r="E157" s="222">
        <f t="shared" ref="E157:E158" si="11">IFERROR(VLOOKUP(C157,$C$161:$E$162,3,TRUE),0)</f>
        <v>0</v>
      </c>
      <c r="F157" s="223"/>
      <c r="G157" s="24"/>
      <c r="H157" s="24"/>
      <c r="I157" s="14"/>
      <c r="J157" s="14"/>
    </row>
    <row r="158" spans="1:11" ht="12.75" customHeight="1" thickBot="1" x14ac:dyDescent="0.3">
      <c r="A158" s="10" t="s">
        <v>4</v>
      </c>
      <c r="B158" s="45"/>
      <c r="C158" s="229"/>
      <c r="D158" s="230"/>
      <c r="E158" s="222">
        <f t="shared" si="11"/>
        <v>0</v>
      </c>
      <c r="F158" s="223"/>
      <c r="G158" s="24"/>
      <c r="H158" s="24"/>
      <c r="I158" s="14"/>
      <c r="J158" s="14"/>
    </row>
    <row r="159" spans="1:11" ht="13.5" customHeight="1" thickTop="1" thickBot="1" x14ac:dyDescent="0.3">
      <c r="A159" s="11"/>
      <c r="B159" s="13" t="s">
        <v>39</v>
      </c>
      <c r="C159" s="227"/>
      <c r="D159" s="228"/>
      <c r="E159" s="217">
        <f>SUM(E156:F158)</f>
        <v>0</v>
      </c>
      <c r="F159" s="218"/>
      <c r="G159" s="24"/>
      <c r="H159" s="24"/>
      <c r="I159" s="16"/>
      <c r="J159" s="16"/>
    </row>
    <row r="160" spans="1:11" ht="13.5" customHeight="1" x14ac:dyDescent="0.25">
      <c r="B160" s="15"/>
      <c r="C160" s="17"/>
      <c r="D160" s="17"/>
      <c r="E160" s="27"/>
      <c r="F160" s="27"/>
      <c r="G160" s="96"/>
      <c r="H160" s="24"/>
      <c r="I160" s="24"/>
      <c r="J160" s="24"/>
      <c r="K160" s="16"/>
    </row>
    <row r="161" spans="1:11" ht="13.5" hidden="1" customHeight="1" x14ac:dyDescent="0.25">
      <c r="B161" s="15"/>
      <c r="C161" s="288" t="s">
        <v>69</v>
      </c>
      <c r="D161" s="288"/>
      <c r="E161" s="52">
        <v>10</v>
      </c>
      <c r="F161" s="52"/>
      <c r="G161" s="96"/>
      <c r="H161" s="24"/>
      <c r="I161" s="24"/>
      <c r="J161" s="24"/>
      <c r="K161" s="16"/>
    </row>
    <row r="162" spans="1:11" ht="13.5" hidden="1" customHeight="1" x14ac:dyDescent="0.25">
      <c r="B162" s="15"/>
      <c r="C162" s="288" t="s">
        <v>70</v>
      </c>
      <c r="D162" s="288"/>
      <c r="E162" s="52">
        <v>5</v>
      </c>
      <c r="F162" s="52"/>
      <c r="G162" s="96"/>
      <c r="H162" s="24"/>
      <c r="I162" s="24"/>
      <c r="J162" s="24"/>
      <c r="K162" s="16"/>
    </row>
    <row r="163" spans="1:11" ht="13.5" hidden="1" customHeight="1" x14ac:dyDescent="0.25">
      <c r="B163" s="15"/>
      <c r="C163" s="17"/>
      <c r="D163" s="17"/>
      <c r="E163" s="27"/>
      <c r="F163" s="27"/>
      <c r="G163" s="96"/>
      <c r="H163" s="24"/>
      <c r="I163" s="24"/>
      <c r="J163" s="24"/>
      <c r="K163" s="16"/>
    </row>
    <row r="164" spans="1:11" ht="11.25" hidden="1" customHeight="1" x14ac:dyDescent="0.25">
      <c r="B164" s="32"/>
      <c r="C164" s="32"/>
      <c r="D164" s="32"/>
      <c r="E164" s="32"/>
      <c r="F164" s="32"/>
      <c r="G164" s="19"/>
      <c r="H164" s="24"/>
      <c r="I164" s="24"/>
      <c r="J164" s="24"/>
      <c r="K164" s="16"/>
    </row>
    <row r="165" spans="1:11" hidden="1" x14ac:dyDescent="0.25">
      <c r="B165" s="32"/>
      <c r="C165" s="32"/>
      <c r="D165" s="32"/>
      <c r="E165" s="32"/>
      <c r="F165" s="32"/>
      <c r="G165" s="19"/>
      <c r="H165" s="24"/>
      <c r="I165" s="24"/>
      <c r="J165" s="24"/>
      <c r="K165" s="16"/>
    </row>
    <row r="166" spans="1:11" ht="11.25" customHeight="1" thickBot="1" x14ac:dyDescent="0.35">
      <c r="B166" s="241" t="s">
        <v>27</v>
      </c>
      <c r="C166" s="241"/>
      <c r="D166" s="241"/>
      <c r="E166" s="241"/>
      <c r="F166" s="241"/>
      <c r="G166" s="242"/>
      <c r="H166" s="242"/>
      <c r="I166" s="242"/>
      <c r="J166" s="242"/>
      <c r="K166" s="242"/>
    </row>
    <row r="167" spans="1:11" ht="16.5" customHeight="1" thickBot="1" x14ac:dyDescent="0.3">
      <c r="A167" s="234"/>
      <c r="B167" s="175" t="s">
        <v>94</v>
      </c>
      <c r="C167" s="182" t="s">
        <v>17</v>
      </c>
      <c r="D167" s="183"/>
      <c r="E167" s="183"/>
      <c r="F167" s="184"/>
    </row>
    <row r="168" spans="1:11" ht="14.25" customHeight="1" thickBot="1" x14ac:dyDescent="0.3">
      <c r="A168" s="235"/>
      <c r="B168" s="177"/>
      <c r="C168" s="203" t="s">
        <v>29</v>
      </c>
      <c r="D168" s="204"/>
      <c r="E168" s="220" t="s">
        <v>6</v>
      </c>
      <c r="F168" s="221"/>
    </row>
    <row r="169" spans="1:11" ht="12.75" customHeight="1" x14ac:dyDescent="0.25">
      <c r="A169" s="34" t="s">
        <v>2</v>
      </c>
      <c r="B169" s="47"/>
      <c r="C169" s="306"/>
      <c r="D169" s="307"/>
      <c r="E169" s="201">
        <f>VLOOKUP(C169,$C$173:$D$175,2,TRUE)</f>
        <v>0</v>
      </c>
      <c r="F169" s="202"/>
    </row>
    <row r="170" spans="1:11" ht="12.75" customHeight="1" x14ac:dyDescent="0.25">
      <c r="A170" s="35" t="s">
        <v>3</v>
      </c>
      <c r="B170" s="48"/>
      <c r="C170" s="172"/>
      <c r="D170" s="173"/>
      <c r="E170" s="199">
        <f t="shared" ref="E170:E171" si="12">VLOOKUP(C170,$C$173:$D$175,2,TRUE)</f>
        <v>0</v>
      </c>
      <c r="F170" s="200"/>
    </row>
    <row r="171" spans="1:11" ht="13.5" customHeight="1" thickBot="1" x14ac:dyDescent="0.3">
      <c r="A171" s="36" t="s">
        <v>4</v>
      </c>
      <c r="B171" s="49"/>
      <c r="C171" s="195"/>
      <c r="D171" s="196"/>
      <c r="E171" s="197">
        <f t="shared" si="12"/>
        <v>0</v>
      </c>
      <c r="F171" s="198"/>
    </row>
    <row r="172" spans="1:11" ht="12.75" customHeight="1" thickTop="1" thickBot="1" x14ac:dyDescent="0.3">
      <c r="A172" s="11"/>
      <c r="B172" s="13" t="s">
        <v>39</v>
      </c>
      <c r="C172" s="85"/>
      <c r="D172" s="86"/>
      <c r="E172" s="217">
        <f>SUM(E169:E171)</f>
        <v>0</v>
      </c>
      <c r="F172" s="218"/>
    </row>
    <row r="173" spans="1:11" ht="12.75" hidden="1" customHeight="1" x14ac:dyDescent="0.25">
      <c r="B173" s="15"/>
      <c r="C173" s="52">
        <v>0</v>
      </c>
      <c r="D173" s="17">
        <v>0</v>
      </c>
      <c r="E173" s="52"/>
      <c r="F173" s="27"/>
      <c r="G173" s="52"/>
      <c r="H173" s="52"/>
      <c r="I173" s="52"/>
      <c r="J173" s="52"/>
      <c r="K173" s="27"/>
    </row>
    <row r="174" spans="1:11" ht="12.75" hidden="1" customHeight="1" x14ac:dyDescent="0.25">
      <c r="B174" s="15"/>
      <c r="C174" s="52">
        <v>1</v>
      </c>
      <c r="D174" s="17">
        <v>30</v>
      </c>
      <c r="E174" s="52"/>
      <c r="F174" s="27"/>
      <c r="G174" s="52"/>
      <c r="H174" s="52"/>
      <c r="I174" s="52"/>
      <c r="J174" s="52"/>
      <c r="K174" s="27"/>
    </row>
    <row r="175" spans="1:11" ht="12.75" hidden="1" customHeight="1" x14ac:dyDescent="0.25">
      <c r="B175" s="15"/>
      <c r="C175" s="52">
        <v>201</v>
      </c>
      <c r="D175" s="17">
        <v>60</v>
      </c>
      <c r="E175" s="52"/>
      <c r="F175" s="27"/>
      <c r="G175" s="52"/>
      <c r="H175" s="52"/>
      <c r="I175" s="52"/>
      <c r="J175" s="52"/>
      <c r="K175" s="27"/>
    </row>
    <row r="176" spans="1:11" ht="12.75" customHeight="1" x14ac:dyDescent="0.25">
      <c r="B176" s="15"/>
      <c r="C176" s="52"/>
      <c r="D176" s="52"/>
      <c r="E176" s="52"/>
      <c r="F176" s="27"/>
      <c r="G176" s="52"/>
      <c r="H176" s="52"/>
      <c r="I176" s="52"/>
      <c r="J176" s="52"/>
      <c r="K176" s="27"/>
    </row>
    <row r="177" spans="1:11" ht="15" customHeight="1" x14ac:dyDescent="0.25">
      <c r="A177" s="4"/>
      <c r="B177" s="54" t="s">
        <v>78</v>
      </c>
      <c r="C177" s="32"/>
      <c r="D177" s="32"/>
      <c r="E177" s="32"/>
      <c r="F177" s="32"/>
      <c r="G177" s="32"/>
      <c r="H177" s="32"/>
      <c r="I177" s="32"/>
      <c r="J177" s="32"/>
      <c r="K177" s="32"/>
    </row>
    <row r="178" spans="1:11" ht="15" hidden="1" customHeight="1" thickBot="1" x14ac:dyDescent="0.3">
      <c r="A178" s="4"/>
      <c r="B178" s="54" t="s">
        <v>79</v>
      </c>
      <c r="C178" s="32"/>
      <c r="D178" s="32"/>
      <c r="E178" s="32"/>
      <c r="F178" s="32"/>
      <c r="G178" s="32"/>
      <c r="H178" s="32"/>
      <c r="I178" s="32"/>
      <c r="J178" s="32"/>
      <c r="K178" s="32"/>
    </row>
    <row r="179" spans="1:11" ht="24.6" hidden="1" customHeight="1" thickBot="1" x14ac:dyDescent="0.3">
      <c r="A179" s="99"/>
      <c r="B179" s="178" t="s">
        <v>77</v>
      </c>
      <c r="C179" s="280"/>
      <c r="D179" s="100" t="s">
        <v>24</v>
      </c>
      <c r="E179" s="101" t="s">
        <v>17</v>
      </c>
      <c r="F179" s="102" t="s">
        <v>6</v>
      </c>
      <c r="G179" s="40"/>
      <c r="H179" s="40"/>
    </row>
    <row r="180" spans="1:11" hidden="1" x14ac:dyDescent="0.25">
      <c r="A180" s="23" t="s">
        <v>2</v>
      </c>
      <c r="B180" s="293"/>
      <c r="C180" s="294"/>
      <c r="D180" s="103"/>
      <c r="E180" s="105"/>
      <c r="F180" s="83">
        <f>IFERROR(D180*VLOOKUP(B180,$B$186:$D$190,2,FALSE)+E180*VLOOKUP(B180,$B$186:$D$190,3,FALSE),0)</f>
        <v>0</v>
      </c>
      <c r="G180" s="14"/>
    </row>
    <row r="181" spans="1:11" ht="12" hidden="1" customHeight="1" x14ac:dyDescent="0.25">
      <c r="A181" s="9" t="s">
        <v>3</v>
      </c>
      <c r="B181" s="300"/>
      <c r="C181" s="301"/>
      <c r="D181" s="104"/>
      <c r="E181" s="106"/>
      <c r="F181" s="83">
        <f t="shared" ref="F181:F182" si="13">IFERROR(D181*VLOOKUP(B181,$B$186:$D$190,2,FALSE)+E181*VLOOKUP(B181,$B$186:$D$190,3,FALSE),0)</f>
        <v>0</v>
      </c>
      <c r="G181" s="14"/>
    </row>
    <row r="182" spans="1:11" ht="12.75" hidden="1" customHeight="1" thickBot="1" x14ac:dyDescent="0.3">
      <c r="A182" s="10" t="s">
        <v>4</v>
      </c>
      <c r="B182" s="302"/>
      <c r="C182" s="303"/>
      <c r="D182" s="108"/>
      <c r="E182" s="110"/>
      <c r="F182" s="83">
        <f t="shared" si="13"/>
        <v>0</v>
      </c>
      <c r="G182" s="14"/>
    </row>
    <row r="183" spans="1:11" ht="12.75" hidden="1" customHeight="1" thickTop="1" thickBot="1" x14ac:dyDescent="0.3">
      <c r="A183" s="11"/>
      <c r="B183" s="304" t="s">
        <v>39</v>
      </c>
      <c r="C183" s="305"/>
      <c r="D183" s="127"/>
      <c r="E183" s="107"/>
      <c r="F183" s="111">
        <f>SUM(F180:F182)</f>
        <v>0</v>
      </c>
      <c r="G183" s="16"/>
      <c r="H183" s="16"/>
    </row>
    <row r="184" spans="1:11" ht="12.75" hidden="1" customHeight="1" x14ac:dyDescent="0.25">
      <c r="B184" s="15"/>
      <c r="C184" s="17"/>
      <c r="D184" s="27"/>
      <c r="E184" s="27"/>
      <c r="F184" s="27"/>
      <c r="G184" s="27"/>
      <c r="H184" s="16"/>
      <c r="I184" s="16"/>
      <c r="J184" s="16"/>
      <c r="K184" s="16"/>
    </row>
    <row r="185" spans="1:11" ht="12.75" hidden="1" customHeight="1" x14ac:dyDescent="0.25">
      <c r="B185" s="15"/>
      <c r="C185" s="17" t="s">
        <v>62</v>
      </c>
      <c r="D185" s="27" t="s">
        <v>63</v>
      </c>
      <c r="E185" s="27"/>
      <c r="F185" s="27"/>
      <c r="G185" s="27"/>
      <c r="H185" s="16"/>
      <c r="I185" s="16"/>
      <c r="J185" s="16"/>
      <c r="K185" s="16"/>
    </row>
    <row r="186" spans="1:11" hidden="1" x14ac:dyDescent="0.25">
      <c r="B186" s="1" t="s">
        <v>72</v>
      </c>
      <c r="C186" s="93">
        <v>1.05</v>
      </c>
      <c r="D186" s="298">
        <v>12</v>
      </c>
      <c r="E186" s="298"/>
    </row>
    <row r="187" spans="1:11" hidden="1" x14ac:dyDescent="0.25">
      <c r="B187" s="1" t="s">
        <v>73</v>
      </c>
      <c r="C187" s="98">
        <v>0.25</v>
      </c>
      <c r="D187" s="298">
        <v>3.5</v>
      </c>
      <c r="E187" s="298"/>
    </row>
    <row r="188" spans="1:11" hidden="1" x14ac:dyDescent="0.25">
      <c r="B188" s="97" t="s">
        <v>74</v>
      </c>
      <c r="C188" s="109">
        <v>2.7</v>
      </c>
      <c r="D188" s="299">
        <v>28</v>
      </c>
      <c r="E188" s="299"/>
      <c r="F188" s="27"/>
    </row>
    <row r="189" spans="1:11" hidden="1" x14ac:dyDescent="0.25">
      <c r="B189" s="97" t="s">
        <v>75</v>
      </c>
      <c r="C189" s="109">
        <v>5</v>
      </c>
      <c r="D189" s="299">
        <v>65</v>
      </c>
      <c r="E189" s="299"/>
      <c r="F189" s="27"/>
    </row>
    <row r="190" spans="1:11" hidden="1" x14ac:dyDescent="0.25">
      <c r="B190" s="97" t="s">
        <v>76</v>
      </c>
      <c r="C190" s="109">
        <v>1.5</v>
      </c>
      <c r="D190" s="299">
        <v>33</v>
      </c>
      <c r="E190" s="299"/>
      <c r="F190" s="27"/>
    </row>
    <row r="191" spans="1:11" hidden="1" x14ac:dyDescent="0.25">
      <c r="B191" s="15"/>
      <c r="C191" s="59"/>
      <c r="D191" s="59"/>
      <c r="E191" s="60"/>
      <c r="F191" s="27"/>
    </row>
    <row r="192" spans="1:11" ht="14.4" thickBot="1" x14ac:dyDescent="0.3">
      <c r="A192" s="4"/>
      <c r="B192" s="54" t="s">
        <v>28</v>
      </c>
      <c r="C192" s="32"/>
      <c r="D192" s="32"/>
      <c r="E192" s="32"/>
      <c r="F192" s="32"/>
      <c r="G192" s="32"/>
    </row>
    <row r="193" spans="1:5" ht="24.6" customHeight="1" thickBot="1" x14ac:dyDescent="0.3">
      <c r="A193" s="99"/>
      <c r="B193" s="135" t="s">
        <v>94</v>
      </c>
      <c r="C193" s="129" t="s">
        <v>64</v>
      </c>
      <c r="D193" s="220" t="s">
        <v>6</v>
      </c>
      <c r="E193" s="221"/>
    </row>
    <row r="194" spans="1:5" x14ac:dyDescent="0.25">
      <c r="A194" s="23" t="s">
        <v>2</v>
      </c>
      <c r="B194" s="46"/>
      <c r="C194" s="130"/>
      <c r="D194" s="201">
        <f>IFERROR(VLOOKUP(C194,$B$198:$C$199,2,FALSE),0)</f>
        <v>0</v>
      </c>
      <c r="E194" s="202"/>
    </row>
    <row r="195" spans="1:5" ht="12.6" thickBot="1" x14ac:dyDescent="0.3">
      <c r="A195" s="9" t="s">
        <v>3</v>
      </c>
      <c r="B195" s="72"/>
      <c r="C195" s="131"/>
      <c r="D195" s="197">
        <f>IFERROR(VLOOKUP(C195,$B$198:$C$199,2,FALSE),0)</f>
        <v>0</v>
      </c>
      <c r="E195" s="198"/>
    </row>
    <row r="196" spans="1:5" ht="13.2" thickTop="1" thickBot="1" x14ac:dyDescent="0.3">
      <c r="A196" s="11"/>
      <c r="B196" s="13" t="s">
        <v>39</v>
      </c>
      <c r="C196" s="132"/>
      <c r="D196" s="217">
        <f>SUM(D194:D195)</f>
        <v>0</v>
      </c>
      <c r="E196" s="218"/>
    </row>
    <row r="197" spans="1:5" hidden="1" x14ac:dyDescent="0.25"/>
    <row r="198" spans="1:5" hidden="1" x14ac:dyDescent="0.25">
      <c r="B198" s="1" t="s">
        <v>62</v>
      </c>
      <c r="C198" s="1">
        <v>8</v>
      </c>
    </row>
    <row r="199" spans="1:5" hidden="1" x14ac:dyDescent="0.25">
      <c r="B199" s="1" t="s">
        <v>17</v>
      </c>
      <c r="C199" s="1">
        <v>80</v>
      </c>
    </row>
    <row r="201" spans="1:5" ht="14.4" thickBot="1" x14ac:dyDescent="0.35">
      <c r="B201" s="297" t="s">
        <v>80</v>
      </c>
      <c r="C201" s="297"/>
      <c r="D201" s="112"/>
      <c r="E201" s="112"/>
    </row>
    <row r="202" spans="1:5" ht="15" thickBot="1" x14ac:dyDescent="0.3">
      <c r="A202" s="234"/>
      <c r="B202" s="175" t="s">
        <v>94</v>
      </c>
      <c r="C202" s="182" t="s">
        <v>17</v>
      </c>
      <c r="D202" s="183"/>
      <c r="E202" s="184"/>
    </row>
    <row r="203" spans="1:5" ht="12.6" thickBot="1" x14ac:dyDescent="0.3">
      <c r="A203" s="235"/>
      <c r="B203" s="244"/>
      <c r="C203" s="94" t="s">
        <v>83</v>
      </c>
      <c r="D203" s="220" t="s">
        <v>6</v>
      </c>
      <c r="E203" s="221"/>
    </row>
    <row r="204" spans="1:5" x14ac:dyDescent="0.25">
      <c r="A204" s="23" t="s">
        <v>2</v>
      </c>
      <c r="B204" s="46"/>
      <c r="C204" s="25"/>
      <c r="D204" s="201">
        <f>IFERROR(VLOOKUP(C204,$B$207:$C$208,2,FALSE),0)</f>
        <v>0</v>
      </c>
      <c r="E204" s="202"/>
    </row>
    <row r="205" spans="1:5" ht="12.6" thickBot="1" x14ac:dyDescent="0.3">
      <c r="A205" s="9" t="s">
        <v>3</v>
      </c>
      <c r="B205" s="72"/>
      <c r="C205" s="26"/>
      <c r="D205" s="197">
        <f>IFERROR(VLOOKUP(C205,$B$207:$C$208,2,FALSE),0)</f>
        <v>0</v>
      </c>
      <c r="E205" s="198"/>
    </row>
    <row r="206" spans="1:5" ht="13.2" thickTop="1" thickBot="1" x14ac:dyDescent="0.3">
      <c r="A206" s="11"/>
      <c r="B206" s="13" t="s">
        <v>39</v>
      </c>
      <c r="C206" s="28"/>
      <c r="D206" s="295">
        <f>SUM(D204:D205)</f>
        <v>0</v>
      </c>
      <c r="E206" s="296"/>
    </row>
    <row r="207" spans="1:5" hidden="1" x14ac:dyDescent="0.25">
      <c r="B207" s="1" t="s">
        <v>82</v>
      </c>
      <c r="C207" s="93">
        <v>70</v>
      </c>
    </row>
    <row r="208" spans="1:5" hidden="1" x14ac:dyDescent="0.25">
      <c r="B208" s="1" t="s">
        <v>81</v>
      </c>
      <c r="C208" s="93">
        <v>10</v>
      </c>
    </row>
  </sheetData>
  <sheetProtection algorithmName="SHA-512" hashValue="lD/K+arfyK5FXl6k+EWIpOP01QGGU5oLgHGfgH287H39fkI6m31/6m87gf3bYCjxBVLAdynSrQVKopgeToYQZg==" saltValue="2ozRVymOlLkn8F0iO/RSXw==" spinCount="100000" sheet="1" selectLockedCells="1"/>
  <mergeCells count="171">
    <mergeCell ref="C106:E106"/>
    <mergeCell ref="C111:E111"/>
    <mergeCell ref="C110:E110"/>
    <mergeCell ref="C109:E109"/>
    <mergeCell ref="C108:E108"/>
    <mergeCell ref="E172:F172"/>
    <mergeCell ref="C169:D169"/>
    <mergeCell ref="C170:D170"/>
    <mergeCell ref="C15:K15"/>
    <mergeCell ref="C37:E37"/>
    <mergeCell ref="C38:E38"/>
    <mergeCell ref="G31:K31"/>
    <mergeCell ref="B24:K24"/>
    <mergeCell ref="G105:I105"/>
    <mergeCell ref="G106:I106"/>
    <mergeCell ref="G107:I107"/>
    <mergeCell ref="G108:I108"/>
    <mergeCell ref="G32:K32"/>
    <mergeCell ref="B87:B88"/>
    <mergeCell ref="D58:E58"/>
    <mergeCell ref="B103:K103"/>
    <mergeCell ref="G88:I88"/>
    <mergeCell ref="G87:J87"/>
    <mergeCell ref="G131:J131"/>
    <mergeCell ref="G132:I132"/>
    <mergeCell ref="G110:I110"/>
    <mergeCell ref="G89:I89"/>
    <mergeCell ref="G90:I90"/>
    <mergeCell ref="G91:I91"/>
    <mergeCell ref="G92:I92"/>
    <mergeCell ref="G93:I93"/>
    <mergeCell ref="G94:I94"/>
    <mergeCell ref="G104:J104"/>
    <mergeCell ref="G109:I109"/>
    <mergeCell ref="B180:C180"/>
    <mergeCell ref="D206:E206"/>
    <mergeCell ref="B201:C201"/>
    <mergeCell ref="A202:A203"/>
    <mergeCell ref="B202:B203"/>
    <mergeCell ref="C202:E202"/>
    <mergeCell ref="D203:E203"/>
    <mergeCell ref="D186:E186"/>
    <mergeCell ref="D187:E187"/>
    <mergeCell ref="D188:E188"/>
    <mergeCell ref="D189:E189"/>
    <mergeCell ref="D190:E190"/>
    <mergeCell ref="D193:E193"/>
    <mergeCell ref="D194:E194"/>
    <mergeCell ref="D195:E195"/>
    <mergeCell ref="D196:E196"/>
    <mergeCell ref="D204:E204"/>
    <mergeCell ref="D205:E205"/>
    <mergeCell ref="B181:C181"/>
    <mergeCell ref="B182:C182"/>
    <mergeCell ref="B183:C183"/>
    <mergeCell ref="B179:C179"/>
    <mergeCell ref="C88:E88"/>
    <mergeCell ref="C94:E94"/>
    <mergeCell ref="C93:E93"/>
    <mergeCell ref="C92:E92"/>
    <mergeCell ref="C91:E91"/>
    <mergeCell ref="C167:F167"/>
    <mergeCell ref="B166:K166"/>
    <mergeCell ref="A167:A168"/>
    <mergeCell ref="B131:B132"/>
    <mergeCell ref="C131:F131"/>
    <mergeCell ref="C137:E137"/>
    <mergeCell ref="C136:E136"/>
    <mergeCell ref="C135:E135"/>
    <mergeCell ref="C134:E134"/>
    <mergeCell ref="C138:E138"/>
    <mergeCell ref="E158:F158"/>
    <mergeCell ref="C154:F154"/>
    <mergeCell ref="C161:D161"/>
    <mergeCell ref="C162:D162"/>
    <mergeCell ref="C157:D157"/>
    <mergeCell ref="C156:D156"/>
    <mergeCell ref="E155:F155"/>
    <mergeCell ref="C133:E133"/>
    <mergeCell ref="A3:K3"/>
    <mergeCell ref="B58:B60"/>
    <mergeCell ref="A58:A60"/>
    <mergeCell ref="B55:K55"/>
    <mergeCell ref="B27:F27"/>
    <mergeCell ref="B28:F28"/>
    <mergeCell ref="B29:F29"/>
    <mergeCell ref="B30:F30"/>
    <mergeCell ref="B31:F31"/>
    <mergeCell ref="B34:F34"/>
    <mergeCell ref="B33:F33"/>
    <mergeCell ref="B32:F32"/>
    <mergeCell ref="I50:K50"/>
    <mergeCell ref="B45:K49"/>
    <mergeCell ref="I51:K51"/>
    <mergeCell ref="B52:K53"/>
    <mergeCell ref="A6:K6"/>
    <mergeCell ref="A11:K11"/>
    <mergeCell ref="G25:K26"/>
    <mergeCell ref="G34:K34"/>
    <mergeCell ref="G33:K33"/>
    <mergeCell ref="C13:K13"/>
    <mergeCell ref="C16:K16"/>
    <mergeCell ref="C17:K17"/>
    <mergeCell ref="A4:K4"/>
    <mergeCell ref="H57:K57"/>
    <mergeCell ref="D59:D60"/>
    <mergeCell ref="E59:E60"/>
    <mergeCell ref="A154:A155"/>
    <mergeCell ref="B154:B155"/>
    <mergeCell ref="B130:K130"/>
    <mergeCell ref="A131:A132"/>
    <mergeCell ref="B153:G153"/>
    <mergeCell ref="A120:A121"/>
    <mergeCell ref="B120:B121"/>
    <mergeCell ref="C132:E132"/>
    <mergeCell ref="C90:E90"/>
    <mergeCell ref="A104:A105"/>
    <mergeCell ref="B104:B105"/>
    <mergeCell ref="C104:F104"/>
    <mergeCell ref="B86:K86"/>
    <mergeCell ref="C120:C121"/>
    <mergeCell ref="B72:G72"/>
    <mergeCell ref="A87:A88"/>
    <mergeCell ref="A8:K9"/>
    <mergeCell ref="C58:C60"/>
    <mergeCell ref="H41:K41"/>
    <mergeCell ref="C14:K14"/>
    <mergeCell ref="C171:D171"/>
    <mergeCell ref="E171:F171"/>
    <mergeCell ref="E170:F170"/>
    <mergeCell ref="E169:F169"/>
    <mergeCell ref="C168:D168"/>
    <mergeCell ref="D120:F121"/>
    <mergeCell ref="D122:F122"/>
    <mergeCell ref="D123:F123"/>
    <mergeCell ref="D124:F124"/>
    <mergeCell ref="D125:F125"/>
    <mergeCell ref="E159:F159"/>
    <mergeCell ref="B152:G152"/>
    <mergeCell ref="B167:B168"/>
    <mergeCell ref="C155:D155"/>
    <mergeCell ref="E168:F168"/>
    <mergeCell ref="E157:F157"/>
    <mergeCell ref="E156:F156"/>
    <mergeCell ref="G133:I133"/>
    <mergeCell ref="C159:D159"/>
    <mergeCell ref="C158:D158"/>
    <mergeCell ref="A2:K2"/>
    <mergeCell ref="C12:K12"/>
    <mergeCell ref="G134:I134"/>
    <mergeCell ref="G135:I135"/>
    <mergeCell ref="G136:I136"/>
    <mergeCell ref="G137:I137"/>
    <mergeCell ref="H42:K42"/>
    <mergeCell ref="B25:F26"/>
    <mergeCell ref="G59:G60"/>
    <mergeCell ref="H59:H60"/>
    <mergeCell ref="I59:I60"/>
    <mergeCell ref="J59:J60"/>
    <mergeCell ref="K59:K60"/>
    <mergeCell ref="C89:E89"/>
    <mergeCell ref="C107:E107"/>
    <mergeCell ref="F58:F60"/>
    <mergeCell ref="G58:K58"/>
    <mergeCell ref="C87:F87"/>
    <mergeCell ref="C105:E105"/>
    <mergeCell ref="G30:K30"/>
    <mergeCell ref="G29:K29"/>
    <mergeCell ref="G28:K28"/>
    <mergeCell ref="G27:K27"/>
    <mergeCell ref="A19:K21"/>
  </mergeCells>
  <phoneticPr fontId="20" type="noConversion"/>
  <dataValidations count="6">
    <dataValidation type="list" allowBlank="1" showInputMessage="1" showErrorMessage="1" sqref="C122:C124" xr:uid="{00000000-0002-0000-0000-000000000000}">
      <formula1>$B$126:$B$127</formula1>
    </dataValidation>
    <dataValidation type="list" allowBlank="1" showInputMessage="1" showErrorMessage="1" sqref="C61:C70" xr:uid="{00000000-0002-0000-0000-000001000000}">
      <formula1>$B$78:$B$81</formula1>
    </dataValidation>
    <dataValidation type="list" allowBlank="1" showInputMessage="1" showErrorMessage="1" sqref="C156:D158" xr:uid="{00000000-0002-0000-0000-000002000000}">
      <formula1>$C$161:$C$162</formula1>
    </dataValidation>
    <dataValidation type="list" allowBlank="1" showInputMessage="1" showErrorMessage="1" sqref="B180:B182" xr:uid="{00000000-0002-0000-0000-000003000000}">
      <formula1>$B$186:$B$190</formula1>
    </dataValidation>
    <dataValidation type="list" allowBlank="1" showInputMessage="1" showErrorMessage="1" sqref="C194:C195" xr:uid="{00000000-0002-0000-0000-000004000000}">
      <formula1>$B$198:$B$199</formula1>
    </dataValidation>
    <dataValidation type="list" allowBlank="1" showInputMessage="1" showErrorMessage="1" sqref="C204:C205" xr:uid="{00000000-0002-0000-0000-000005000000}">
      <formula1>$B$207:$B$208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r:id="rId1"/>
  <headerFooter scaleWithDoc="0">
    <oddHeader xml:space="preserve">&amp;C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3"/>
  <sheetViews>
    <sheetView workbookViewId="0">
      <selection activeCell="B3" sqref="B3"/>
    </sheetView>
  </sheetViews>
  <sheetFormatPr defaultRowHeight="14.4" x14ac:dyDescent="0.3"/>
  <sheetData>
    <row r="2" spans="2:2" x14ac:dyDescent="0.3">
      <c r="B2" t="s">
        <v>42</v>
      </c>
    </row>
    <row r="3" spans="2:2" x14ac:dyDescent="0.3">
      <c r="B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HLZ</vt:lpstr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Timea Viragova</dc:creator>
  <cp:lastModifiedBy>Lucia Petrovicova</cp:lastModifiedBy>
  <cp:lastPrinted>2023-07-25T08:24:11Z</cp:lastPrinted>
  <dcterms:created xsi:type="dcterms:W3CDTF">2014-12-15T08:12:29Z</dcterms:created>
  <dcterms:modified xsi:type="dcterms:W3CDTF">2024-01-23T12:34:13Z</dcterms:modified>
</cp:coreProperties>
</file>